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301\Desktop\経営比較\H28\"/>
    </mc:Choice>
  </mc:AlternateContent>
  <workbookProtection workbookPassword="B319" lockStructure="1"/>
  <bookViews>
    <workbookView xWindow="0" yWindow="0" windowWidth="23040" windowHeight="8376"/>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<sst xmlns="http://schemas.openxmlformats.org/spreadsheetml/2006/main" count="240" uniqueCount="125">
  <si>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</si>
  <si>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</si>
  <si>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</si>
  <si>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</si>
  <si>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</si>
  <si>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</si>
  <si>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</si>
  <si>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</si>
  <si>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</si>
  <si>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</si>
  <si>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</si>
  <si>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</si>
  <si>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</si>
  <si>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</si>
  <si>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</si>
  <si>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</si>
  <si>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</si>
  <si>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</si>
  <si>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</si>
  <si>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</si>
  <si>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</si>
  <si>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</si>
  <si>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</si>
  <si>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</si>
  <si>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</si>
  <si>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</si>
  <si>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</si>
  <si>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</si>
  <si>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</si>
  <si>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</si>
  <si>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</si>
  <si>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</si>
  <si>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</si>
  <si>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</si>
  <si>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</si>
  <si>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</si>
  <si>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</si>
  <si>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</si>
  <si>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</si>
  <si>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</si>
  <si>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</si>
  <si>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</si>
  <si>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</si>
  <si>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</si>
  <si>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</si>
  <si>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</si>
  <si>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</si>
  <si>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</si>
  <si>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</si>
  <si>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</si>
  <si>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</si>
  <si>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</si>
  <si>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</si>
  <si>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</si>
  <si>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</si>
  <si>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</si>
  <si>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</si>
  <si>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</si>
  <si>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</si>
  <si>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</si>
  <si>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</si>
  <si>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</si>
  <si>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</si>
  <si>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</si>
  <si>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</si>
  <si>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</si>
  <si>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</si>
  <si>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</si>
  <si>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</si>
  <si>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</si>
  <si>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</si>
  <si>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</si>
  <si>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</si>
  <si>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</si>
  <si>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</si>
  <si>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</si>
  <si>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</si>
  <si>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</si>
  <si>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</si>
  <si>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</si>
  <si>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</si>
  <si>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</si>
  <si>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</si>
  <si>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</si>
  <si>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</si>
  <si>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</si>
  <si>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</si>
  <si>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</si>
  <si>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</si>
  <si>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</si>
  <si>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</si>
  <si>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</si>
  <si>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</si>
  <si>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</si>
  <si>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</si>
  <si>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</si>
  <si>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</si>
  <si>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</si>
  <si>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</si>
  <si>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</si>
  <si>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</si>
  <si>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</si>
  <si>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</si>
  <si>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</si>
  <si>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</si>
  <si>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</si>
  <si>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</si>
  <si>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</si>
  <si>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</si>
  <si>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亀山市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</si>
  <si>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</si>
  <si>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</si>
  <si>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</si>
  <si>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</si>
  <si>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</si>
  <si>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</si>
  <si>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</si>
  <si>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</si>
  <si>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</si>
  <si>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</si>
  <si>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</si>
  <si>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</si>
  <si>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収益的収支比率は、使用料や一般会計繰入金等の総収益で、総費用に地方債償還金を加えた費用をどの程度賄えているかを表す指標で、100％以上であれば単年度収支が黒字であることを表します。平成28年度の当該指標は71.18％で、前年度と比較して1.02ポイント下がっており、依然として一般会計からの繰入金に頼った経営となっています。
　⑤経費回収率は、使用料で回収すべき処理費用を使用料でどの程度賄えているかを示す指標で、100％以上であれば、使用料収入で処理費用を回収できているといえます。平成28年度の指標は46％程度に留まっており、コストのかかる処理場費に対して使用料収入が十分確保されていない状況であり、適正な使用料収入の確保や汚水処理費用の削減などの改善が必要です。
　⑥汚水処理原価は、有収水量1㎥あたりの汚水処理に要した費用であり、汚水処理に係るコストを表したものです。本市の場合、類似団体と比較すると、やや高い傾向にあり、効率的な汚水処理が実施されているか分析し、経営効率を高めることが求められます。
　⑦施設利用率は、施設の利用状況や適正規模を判断する指標で、一般的に高い数値であることが望まれます。本市の場合、類似団体とほぼ同水準となっていますが、各施設の現状分析や将来予測により、適切な施設規模を把握していく必要があります。
　⑧水洗化率は、現在処理区域内人口のうち水洗便所を設置して汚水処理している人口の割合を表した指標で、100％となっていることが望ましいとされています。本市の場合、昼生地区が平成27年3月31日に供用を開始したことに伴い平成26年度から当該指標が80％台に落ち込んでいます。公共用水域の水質保全は勿論のこと、経営の根幹を成す使用料収入へも影響することから、今後も普及促進に努める必要があります。</t>
    <rPh sb="24" eb="25">
      <t>ソウ</t>
    </rPh>
    <rPh sb="29" eb="30">
      <t>ソウ</t>
    </rPh>
    <rPh sb="30" eb="32">
      <t>ヒヨウ</t>
    </rPh>
    <rPh sb="33" eb="35">
      <t>チホウ</t>
    </rPh>
    <rPh sb="35" eb="36">
      <t>サイ</t>
    </rPh>
    <rPh sb="36" eb="39">
      <t>ショウカンキン</t>
    </rPh>
    <rPh sb="40" eb="41">
      <t>クワ</t>
    </rPh>
    <rPh sb="43" eb="45">
      <t>ヒヨウ</t>
    </rPh>
    <rPh sb="67" eb="69">
      <t>イジョウ</t>
    </rPh>
    <rPh sb="73" eb="76">
      <t>タンネンド</t>
    </rPh>
    <rPh sb="76" eb="78">
      <t>シュウシ</t>
    </rPh>
    <rPh sb="79" eb="81">
      <t>クロジ</t>
    </rPh>
    <rPh sb="87" eb="88">
      <t>アラワ</t>
    </rPh>
    <rPh sb="92" eb="94">
      <t>ヘイセイ</t>
    </rPh>
    <rPh sb="96" eb="98">
      <t>ネンド</t>
    </rPh>
    <rPh sb="99" eb="101">
      <t>トウガイ</t>
    </rPh>
    <rPh sb="101" eb="103">
      <t>シヒョウ</t>
    </rPh>
    <rPh sb="112" eb="115">
      <t>ゼンネンド</t>
    </rPh>
    <rPh sb="116" eb="118">
      <t>ヒカク</t>
    </rPh>
    <rPh sb="128" eb="129">
      <t>サ</t>
    </rPh>
    <rPh sb="135" eb="137">
      <t>イゼン</t>
    </rPh>
    <rPh sb="154" eb="156">
      <t>ケイエイ</t>
    </rPh>
    <rPh sb="167" eb="169">
      <t>ケイヒ</t>
    </rPh>
    <rPh sb="169" eb="171">
      <t>カイシュウ</t>
    </rPh>
    <rPh sb="171" eb="172">
      <t>リツ</t>
    </rPh>
    <rPh sb="174" eb="176">
      <t>シヨウ</t>
    </rPh>
    <rPh sb="176" eb="177">
      <t>リョウ</t>
    </rPh>
    <rPh sb="178" eb="180">
      <t>カイシュウ</t>
    </rPh>
    <rPh sb="183" eb="185">
      <t>ショリ</t>
    </rPh>
    <rPh sb="185" eb="187">
      <t>ヒヨウ</t>
    </rPh>
    <rPh sb="188" eb="190">
      <t>シヨウ</t>
    </rPh>
    <rPh sb="190" eb="191">
      <t>リョウ</t>
    </rPh>
    <rPh sb="194" eb="196">
      <t>テイド</t>
    </rPh>
    <rPh sb="196" eb="197">
      <t>マカナ</t>
    </rPh>
    <rPh sb="203" eb="204">
      <t>シメ</t>
    </rPh>
    <rPh sb="205" eb="207">
      <t>シヒョウ</t>
    </rPh>
    <rPh sb="213" eb="215">
      <t>イジョウ</t>
    </rPh>
    <rPh sb="244" eb="246">
      <t>ヘイセイ</t>
    </rPh>
    <rPh sb="248" eb="249">
      <t>ネン</t>
    </rPh>
    <rPh sb="249" eb="250">
      <t>ド</t>
    </rPh>
    <rPh sb="251" eb="253">
      <t>シヒョウ</t>
    </rPh>
    <rPh sb="257" eb="259">
      <t>テイド</t>
    </rPh>
    <rPh sb="304" eb="306">
      <t>テキセイ</t>
    </rPh>
    <rPh sb="307" eb="309">
      <t>シヨウ</t>
    </rPh>
    <rPh sb="309" eb="310">
      <t>リョウ</t>
    </rPh>
    <rPh sb="310" eb="312">
      <t>シュウニュウ</t>
    </rPh>
    <rPh sb="313" eb="315">
      <t>カクホ</t>
    </rPh>
    <rPh sb="316" eb="318">
      <t>オスイ</t>
    </rPh>
    <rPh sb="318" eb="320">
      <t>ショリ</t>
    </rPh>
    <rPh sb="320" eb="322">
      <t>ヒヨウ</t>
    </rPh>
    <rPh sb="323" eb="325">
      <t>サクゲン</t>
    </rPh>
    <rPh sb="328" eb="330">
      <t>カイゼン</t>
    </rPh>
    <rPh sb="331" eb="333">
      <t>ヒツヨウ</t>
    </rPh>
    <rPh sb="347" eb="348">
      <t>ユウ</t>
    </rPh>
    <rPh sb="393" eb="395">
      <t>バアイ</t>
    </rPh>
    <rPh sb="401" eb="403">
      <t>ヒカク</t>
    </rPh>
    <rPh sb="409" eb="410">
      <t>タカ</t>
    </rPh>
    <rPh sb="411" eb="413">
      <t>ケイコウ</t>
    </rPh>
    <rPh sb="417" eb="420">
      <t>コウリツテキ</t>
    </rPh>
    <rPh sb="421" eb="423">
      <t>オスイ</t>
    </rPh>
    <rPh sb="423" eb="425">
      <t>ショリ</t>
    </rPh>
    <rPh sb="426" eb="428">
      <t>ジッシ</t>
    </rPh>
    <rPh sb="434" eb="436">
      <t>ブンセキ</t>
    </rPh>
    <rPh sb="459" eb="461">
      <t>シセツ</t>
    </rPh>
    <rPh sb="461" eb="463">
      <t>リヨウ</t>
    </rPh>
    <rPh sb="463" eb="464">
      <t>リツ</t>
    </rPh>
    <rPh sb="466" eb="468">
      <t>シセツ</t>
    </rPh>
    <rPh sb="469" eb="471">
      <t>リヨウ</t>
    </rPh>
    <rPh sb="471" eb="473">
      <t>ジョウキョウ</t>
    </rPh>
    <rPh sb="474" eb="475">
      <t>テキ</t>
    </rPh>
    <rPh sb="475" eb="476">
      <t>セイ</t>
    </rPh>
    <rPh sb="476" eb="478">
      <t>キボ</t>
    </rPh>
    <rPh sb="479" eb="481">
      <t>ハンダン</t>
    </rPh>
    <rPh sb="483" eb="485">
      <t>シヒョウ</t>
    </rPh>
    <rPh sb="487" eb="489">
      <t>イッパン</t>
    </rPh>
    <rPh sb="489" eb="490">
      <t>テキ</t>
    </rPh>
    <rPh sb="491" eb="492">
      <t>タカ</t>
    </rPh>
    <rPh sb="493" eb="495">
      <t>スウチ</t>
    </rPh>
    <rPh sb="501" eb="502">
      <t>ノゾ</t>
    </rPh>
    <rPh sb="507" eb="508">
      <t>ホン</t>
    </rPh>
    <rPh sb="508" eb="509">
      <t>シ</t>
    </rPh>
    <rPh sb="510" eb="512">
      <t>バアイ</t>
    </rPh>
    <rPh sb="513" eb="515">
      <t>ルイジ</t>
    </rPh>
    <rPh sb="515" eb="517">
      <t>ダンタイ</t>
    </rPh>
    <rPh sb="520" eb="523">
      <t>ドウスイジュン</t>
    </rPh>
    <rPh sb="532" eb="533">
      <t>カク</t>
    </rPh>
    <rPh sb="533" eb="535">
      <t>シセツ</t>
    </rPh>
    <rPh sb="536" eb="538">
      <t>ゲンジョウ</t>
    </rPh>
    <rPh sb="538" eb="540">
      <t>ブンセキ</t>
    </rPh>
    <rPh sb="541" eb="543">
      <t>ショウライ</t>
    </rPh>
    <rPh sb="543" eb="545">
      <t>ヨソク</t>
    </rPh>
    <rPh sb="549" eb="551">
      <t>テキセツ</t>
    </rPh>
    <rPh sb="552" eb="554">
      <t>シセツ</t>
    </rPh>
    <rPh sb="554" eb="556">
      <t>キボ</t>
    </rPh>
    <rPh sb="557" eb="559">
      <t>ハアク</t>
    </rPh>
    <rPh sb="563" eb="565">
      <t>ヒツヨウ</t>
    </rPh>
    <rPh sb="574" eb="576">
      <t>スイセン</t>
    </rPh>
    <rPh sb="576" eb="577">
      <t>カ</t>
    </rPh>
    <rPh sb="577" eb="578">
      <t>リツ</t>
    </rPh>
    <rPh sb="635" eb="636">
      <t>ノゾ</t>
    </rPh>
    <rPh sb="647" eb="648">
      <t>ホン</t>
    </rPh>
    <rPh sb="648" eb="649">
      <t>シ</t>
    </rPh>
    <rPh sb="650" eb="652">
      <t>バアイ</t>
    </rPh>
    <rPh sb="653" eb="654">
      <t>ヒル</t>
    </rPh>
    <rPh sb="654" eb="655">
      <t>ウ</t>
    </rPh>
    <rPh sb="655" eb="657">
      <t>チク</t>
    </rPh>
    <rPh sb="658" eb="660">
      <t>ヘイセイ</t>
    </rPh>
    <rPh sb="662" eb="663">
      <t>ネン</t>
    </rPh>
    <rPh sb="664" eb="665">
      <t>ガツ</t>
    </rPh>
    <rPh sb="667" eb="668">
      <t>ニチ</t>
    </rPh>
    <rPh sb="669" eb="671">
      <t>キョウヨウ</t>
    </rPh>
    <rPh sb="672" eb="674">
      <t>カイシ</t>
    </rPh>
    <rPh sb="679" eb="680">
      <t>トモナ</t>
    </rPh>
    <rPh sb="681" eb="683">
      <t>ヘイセイ</t>
    </rPh>
    <rPh sb="685" eb="687">
      <t>ネンド</t>
    </rPh>
    <rPh sb="689" eb="691">
      <t>トウガイ</t>
    </rPh>
    <rPh sb="691" eb="693">
      <t>シヒョウ</t>
    </rPh>
    <rPh sb="697" eb="698">
      <t>ダイ</t>
    </rPh>
    <rPh sb="699" eb="700">
      <t>オ</t>
    </rPh>
    <rPh sb="701" eb="702">
      <t>コ</t>
    </rPh>
    <phoneticPr fontId="7"/>
  </si>
  <si>
    <t>　本市では、法定耐用年数を超えるような管渠は存在しないため、管渠の更新作業は実施されていません。一方、処理場については、個別の機械設備等の修繕を必要に応じて実施しています。
　しかしながら、供用開始から20年を経過する処理施設もあることから、計画的な施設の更新を進めるとともに近接する公共下水道への接続、処理場の統合等を検討し、トータルコストの軽減を図っていきます。</t>
    <rPh sb="95" eb="97">
      <t>キョウヨウ</t>
    </rPh>
    <rPh sb="97" eb="99">
      <t>カイシ</t>
    </rPh>
    <rPh sb="103" eb="104">
      <t>ネン</t>
    </rPh>
    <rPh sb="105" eb="107">
      <t>ケイカ</t>
    </rPh>
    <rPh sb="109" eb="111">
      <t>ショリ</t>
    </rPh>
    <rPh sb="111" eb="113">
      <t>シセツ</t>
    </rPh>
    <rPh sb="121" eb="124">
      <t>ケイカクテキ</t>
    </rPh>
    <rPh sb="125" eb="127">
      <t>シセツ</t>
    </rPh>
    <rPh sb="131" eb="132">
      <t>スス</t>
    </rPh>
    <rPh sb="138" eb="140">
      <t>キンセツ</t>
    </rPh>
    <rPh sb="142" eb="144">
      <t>コウキョウ</t>
    </rPh>
    <rPh sb="144" eb="146">
      <t>ゲスイ</t>
    </rPh>
    <rPh sb="146" eb="147">
      <t>ドウ</t>
    </rPh>
    <rPh sb="149" eb="151">
      <t>セツゾク</t>
    </rPh>
    <rPh sb="152" eb="155">
      <t>ショリジョウ</t>
    </rPh>
    <rPh sb="156" eb="158">
      <t>トウゴウ</t>
    </rPh>
    <rPh sb="158" eb="159">
      <t>トウ</t>
    </rPh>
    <rPh sb="160" eb="162">
      <t>ケントウ</t>
    </rPh>
    <rPh sb="172" eb="174">
      <t>ケイゲン</t>
    </rPh>
    <rPh sb="175" eb="176">
      <t>ハカ</t>
    </rPh>
    <phoneticPr fontId="7"/>
  </si>
  <si>
    <t>　本市については、平成26年度に建設事業が完了したことから、今後は施設の更新と維持管理をバランスよく進めていく必要があります。
　また、接続率や収納率の向上に努め、管理コストの縮減を図りながら効率的な事業運営に努めることで、経営基盤の強化と財政マネジメントの向上を図ります。</t>
    <rPh sb="9" eb="11">
      <t>ヘイセイ</t>
    </rPh>
    <rPh sb="13" eb="15">
      <t>ネンド</t>
    </rPh>
    <rPh sb="16" eb="18">
      <t>ケンセツ</t>
    </rPh>
    <rPh sb="18" eb="20">
      <t>ジギョウ</t>
    </rPh>
    <rPh sb="21" eb="23">
      <t>カンリョウ</t>
    </rPh>
    <rPh sb="30" eb="32">
      <t>コンゴ</t>
    </rPh>
    <rPh sb="33" eb="35">
      <t>シセツ</t>
    </rPh>
    <rPh sb="36" eb="38">
      <t>コウシン</t>
    </rPh>
    <rPh sb="39" eb="41">
      <t>イジ</t>
    </rPh>
    <rPh sb="41" eb="43">
      <t>カンリ</t>
    </rPh>
    <rPh sb="50" eb="51">
      <t>スス</t>
    </rPh>
    <rPh sb="55" eb="57">
      <t>ヒツヨウ</t>
    </rPh>
    <rPh sb="68" eb="70">
      <t>セツゾク</t>
    </rPh>
    <rPh sb="70" eb="71">
      <t>リツ</t>
    </rPh>
    <rPh sb="72" eb="74">
      <t>シュウノウ</t>
    </rPh>
    <rPh sb="74" eb="75">
      <t>リツ</t>
    </rPh>
    <rPh sb="76" eb="78">
      <t>コウジョウ</t>
    </rPh>
    <rPh sb="79" eb="80">
      <t>ツト</t>
    </rPh>
    <rPh sb="82" eb="84">
      <t>カンリ</t>
    </rPh>
    <rPh sb="88" eb="90">
      <t>シュクゲン</t>
    </rPh>
    <rPh sb="91" eb="92">
      <t>ハカ</t>
    </rPh>
    <rPh sb="96" eb="99">
      <t>コウリツテキ</t>
    </rPh>
    <rPh sb="100" eb="102">
      <t>ジギョウ</t>
    </rPh>
    <rPh sb="102" eb="104">
      <t>ウンエイ</t>
    </rPh>
    <rPh sb="105" eb="106">
      <t>ツト</t>
    </rPh>
    <rPh sb="112" eb="114">
      <t>ケイエイ</t>
    </rPh>
    <rPh sb="114" eb="116">
      <t>キバン</t>
    </rPh>
    <rPh sb="117" eb="119">
      <t>キョウカ</t>
    </rPh>
    <rPh sb="120" eb="122">
      <t>ザイセイ</t>
    </rPh>
    <rPh sb="129" eb="131">
      <t>コウジョウ</t>
    </rPh>
    <rPh sb="132" eb="133">
      <t>ハカ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</si>
</sst>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10-44F3-888E-ADA4A5E957CB}"/>
            </c:ext>
          </c:extLst>
        </c:ser>
        <c:dLbls>
          <c:showLegendKey val="0"/>
          <c:showVal val="0"/>
          <c:showCatName val="0"/>
          <c:showSerName val="0"/>
          <c:showPercent val="0"/>
          <c:showBubbleSize val="0"/>
        </c:dLbls>
        <c:gapWidth val="150"/>
        <c:axId val="128175488"/>
        <c:axId val="1348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5F10-44F3-888E-ADA4A5E957CB}"/>
            </c:ext>
          </c:extLst>
        </c:ser>
        <c:dLbls>
          <c:showLegendKey val="0"/>
          <c:showVal val="0"/>
          <c:showCatName val="0"/>
          <c:showSerName val="0"/>
          <c:showPercent val="0"/>
          <c:showBubbleSize val="0"/>
        </c:dLbls>
        <c:marker val="1"/>
        <c:smooth val="0"/>
        <c:axId val="128175488"/>
        <c:axId val="134813184"/>
      </c:lineChart>
      <c:dateAx>
        <c:axId val="128175488"/>
        <c:scaling>
          <c:orientation val="minMax"/>
        </c:scaling>
        <c:delete val="1"/>
        <c:axPos val="b"/>
        <c:numFmt formatCode="ge" sourceLinked="1"/>
        <c:majorTickMark val="none"/>
        <c:minorTickMark val="none"/>
        <c:tickLblPos val="none"/>
        <c:crossAx val="134813184"/>
        <c:crosses val="autoZero"/>
        <c:auto val="1"/>
        <c:lblOffset val="100"/>
        <c:baseTimeUnit val="years"/>
      </c:dateAx>
      <c:valAx>
        <c:axId val="1348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72.87</c:v>
                </c:pt>
                <c:pt idx="1">
                  <c:v>69.62</c:v>
                </c:pt>
                <c:pt idx="2">
                  <c:v>70.69</c:v>
                </c:pt>
                <c:pt idx="3">
                  <c:v>61.69</c:v>
                </c:pt>
                <c:pt idx="4">
                  <c:v>60.5</c:v>
                </c:pt>
              </c:numCache>
            </c:numRef>
          </c:val>
          <c:extLst>
            <c:ext xmlns:c16="http://schemas.microsoft.com/office/drawing/2014/chart" uri="{C3380CC4-5D6E-409C-BE32-E72D297353CC}">
              <c16:uniqueId val="{00000000-ABBA-46B4-AAE1-DFA0218285B2}"/>
            </c:ext>
          </c:extLst>
        </c:ser>
        <c:dLbls>
          <c:showLegendKey val="0"/>
          <c:showVal val="0"/>
          <c:showCatName val="0"/>
          <c:showSerName val="0"/>
          <c:showPercent val="0"/>
          <c:showBubbleSize val="0"/>
        </c:dLbls>
        <c:gapWidth val="150"/>
        <c:axId val="136734592"/>
        <c:axId val="1367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ABBA-46B4-AAE1-DFA0218285B2}"/>
            </c:ext>
          </c:extLst>
        </c:ser>
        <c:dLbls>
          <c:showLegendKey val="0"/>
          <c:showVal val="0"/>
          <c:showCatName val="0"/>
          <c:showSerName val="0"/>
          <c:showPercent val="0"/>
          <c:showBubbleSize val="0"/>
        </c:dLbls>
        <c:marker val="1"/>
        <c:smooth val="0"/>
        <c:axId val="136734592"/>
        <c:axId val="136740864"/>
      </c:lineChart>
      <c:dateAx>
        <c:axId val="136734592"/>
        <c:scaling>
          <c:orientation val="minMax"/>
        </c:scaling>
        <c:delete val="1"/>
        <c:axPos val="b"/>
        <c:numFmt formatCode="ge" sourceLinked="1"/>
        <c:majorTickMark val="none"/>
        <c:minorTickMark val="none"/>
        <c:tickLblPos val="none"/>
        <c:crossAx val="136740864"/>
        <c:crosses val="autoZero"/>
        <c:auto val="1"/>
        <c:lblOffset val="100"/>
        <c:baseTimeUnit val="years"/>
      </c:dateAx>
      <c:valAx>
        <c:axId val="1367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90.35</c:v>
                </c:pt>
                <c:pt idx="1">
                  <c:v>91.37</c:v>
                </c:pt>
                <c:pt idx="2">
                  <c:v>83.37</c:v>
                </c:pt>
                <c:pt idx="3">
                  <c:v>82.32</c:v>
                </c:pt>
                <c:pt idx="4">
                  <c:v>84.65</c:v>
                </c:pt>
              </c:numCache>
            </c:numRef>
          </c:val>
          <c:extLst>
            <c:ext xmlns:c16="http://schemas.microsoft.com/office/drawing/2014/chart" uri="{C3380CC4-5D6E-409C-BE32-E72D297353CC}">
              <c16:uniqueId val="{00000000-845A-4CDF-B3E8-1DD62925AC5E}"/>
            </c:ext>
          </c:extLst>
        </c:ser>
        <c:dLbls>
          <c:showLegendKey val="0"/>
          <c:showVal val="0"/>
          <c:showCatName val="0"/>
          <c:showSerName val="0"/>
          <c:showPercent val="0"/>
          <c:showBubbleSize val="0"/>
        </c:dLbls>
        <c:gapWidth val="150"/>
        <c:axId val="136778880"/>
        <c:axId val="1367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845A-4CDF-B3E8-1DD62925AC5E}"/>
            </c:ext>
          </c:extLst>
        </c:ser>
        <c:dLbls>
          <c:showLegendKey val="0"/>
          <c:showVal val="0"/>
          <c:showCatName val="0"/>
          <c:showSerName val="0"/>
          <c:showPercent val="0"/>
          <c:showBubbleSize val="0"/>
        </c:dLbls>
        <c:marker val="1"/>
        <c:smooth val="0"/>
        <c:axId val="136778880"/>
        <c:axId val="136780800"/>
      </c:lineChart>
      <c:dateAx>
        <c:axId val="136778880"/>
        <c:scaling>
          <c:orientation val="minMax"/>
        </c:scaling>
        <c:delete val="1"/>
        <c:axPos val="b"/>
        <c:numFmt formatCode="ge" sourceLinked="1"/>
        <c:majorTickMark val="none"/>
        <c:minorTickMark val="none"/>
        <c:tickLblPos val="none"/>
        <c:crossAx val="136780800"/>
        <c:crosses val="autoZero"/>
        <c:auto val="1"/>
        <c:lblOffset val="100"/>
        <c:baseTimeUnit val="years"/>
      </c:dateAx>
      <c:valAx>
        <c:axId val="1367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3701688848878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72.44</c:v>
                </c:pt>
                <c:pt idx="1">
                  <c:v>66.06</c:v>
                </c:pt>
                <c:pt idx="2">
                  <c:v>68.180000000000007</c:v>
                </c:pt>
                <c:pt idx="3">
                  <c:v>72.2</c:v>
                </c:pt>
                <c:pt idx="4">
                  <c:v>71.180000000000007</c:v>
                </c:pt>
              </c:numCache>
            </c:numRef>
          </c:val>
          <c:extLst>
            <c:ext xmlns:c16="http://schemas.microsoft.com/office/drawing/2014/chart" uri="{C3380CC4-5D6E-409C-BE32-E72D297353CC}">
              <c16:uniqueId val="{00000000-1119-4036-A30B-63D367764E8E}"/>
            </c:ext>
          </c:extLst>
        </c:ser>
        <c:dLbls>
          <c:showLegendKey val="0"/>
          <c:showVal val="0"/>
          <c:showCatName val="0"/>
          <c:showSerName val="0"/>
          <c:showPercent val="0"/>
          <c:showBubbleSize val="0"/>
        </c:dLbls>
        <c:gapWidth val="150"/>
        <c:axId val="134847104"/>
        <c:axId val="1348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19-4036-A30B-63D367764E8E}"/>
            </c:ext>
          </c:extLst>
        </c:ser>
        <c:dLbls>
          <c:showLegendKey val="0"/>
          <c:showVal val="0"/>
          <c:showCatName val="0"/>
          <c:showSerName val="0"/>
          <c:showPercent val="0"/>
          <c:showBubbleSize val="0"/>
        </c:dLbls>
        <c:marker val="1"/>
        <c:smooth val="0"/>
        <c:axId val="134847104"/>
        <c:axId val="134869760"/>
      </c:lineChart>
      <c:dateAx>
        <c:axId val="134847104"/>
        <c:scaling>
          <c:orientation val="minMax"/>
        </c:scaling>
        <c:delete val="1"/>
        <c:axPos val="b"/>
        <c:numFmt formatCode="ge" sourceLinked="1"/>
        <c:majorTickMark val="none"/>
        <c:minorTickMark val="none"/>
        <c:tickLblPos val="none"/>
        <c:crossAx val="134869760"/>
        <c:crosses val="autoZero"/>
        <c:auto val="1"/>
        <c:lblOffset val="100"/>
        <c:baseTimeUnit val="years"/>
      </c:dateAx>
      <c:valAx>
        <c:axId val="1348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B5-450E-859D-ED336E0AA277}"/>
            </c:ext>
          </c:extLst>
        </c:ser>
        <c:dLbls>
          <c:showLegendKey val="0"/>
          <c:showVal val="0"/>
          <c:showCatName val="0"/>
          <c:showSerName val="0"/>
          <c:showPercent val="0"/>
          <c:showBubbleSize val="0"/>
        </c:dLbls>
        <c:gapWidth val="150"/>
        <c:axId val="135022464"/>
        <c:axId val="1350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B5-450E-859D-ED336E0AA277}"/>
            </c:ext>
          </c:extLst>
        </c:ser>
        <c:dLbls>
          <c:showLegendKey val="0"/>
          <c:showVal val="0"/>
          <c:showCatName val="0"/>
          <c:showSerName val="0"/>
          <c:showPercent val="0"/>
          <c:showBubbleSize val="0"/>
        </c:dLbls>
        <c:marker val="1"/>
        <c:smooth val="0"/>
        <c:axId val="135022464"/>
        <c:axId val="135032832"/>
      </c:lineChart>
      <c:dateAx>
        <c:axId val="135022464"/>
        <c:scaling>
          <c:orientation val="minMax"/>
        </c:scaling>
        <c:delete val="1"/>
        <c:axPos val="b"/>
        <c:numFmt formatCode="ge" sourceLinked="1"/>
        <c:majorTickMark val="none"/>
        <c:minorTickMark val="none"/>
        <c:tickLblPos val="none"/>
        <c:crossAx val="135032832"/>
        <c:crosses val="autoZero"/>
        <c:auto val="1"/>
        <c:lblOffset val="100"/>
        <c:baseTimeUnit val="years"/>
      </c:dateAx>
      <c:valAx>
        <c:axId val="1350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1C-4D0A-AE62-6633459BC842}"/>
            </c:ext>
          </c:extLst>
        </c:ser>
        <c:dLbls>
          <c:showLegendKey val="0"/>
          <c:showVal val="0"/>
          <c:showCatName val="0"/>
          <c:showSerName val="0"/>
          <c:showPercent val="0"/>
          <c:showBubbleSize val="0"/>
        </c:dLbls>
        <c:gapWidth val="150"/>
        <c:axId val="135070848"/>
        <c:axId val="1350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1C-4D0A-AE62-6633459BC842}"/>
            </c:ext>
          </c:extLst>
        </c:ser>
        <c:dLbls>
          <c:showLegendKey val="0"/>
          <c:showVal val="0"/>
          <c:showCatName val="0"/>
          <c:showSerName val="0"/>
          <c:showPercent val="0"/>
          <c:showBubbleSize val="0"/>
        </c:dLbls>
        <c:marker val="1"/>
        <c:smooth val="0"/>
        <c:axId val="135070848"/>
        <c:axId val="135072768"/>
      </c:lineChart>
      <c:dateAx>
        <c:axId val="135070848"/>
        <c:scaling>
          <c:orientation val="minMax"/>
        </c:scaling>
        <c:delete val="1"/>
        <c:axPos val="b"/>
        <c:numFmt formatCode="ge" sourceLinked="1"/>
        <c:majorTickMark val="none"/>
        <c:minorTickMark val="none"/>
        <c:tickLblPos val="none"/>
        <c:crossAx val="135072768"/>
        <c:crosses val="autoZero"/>
        <c:auto val="1"/>
        <c:lblOffset val="100"/>
        <c:baseTimeUnit val="years"/>
      </c:dateAx>
      <c:valAx>
        <c:axId val="1350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7A-44F9-BA69-12FF6D2E582F}"/>
            </c:ext>
          </c:extLst>
        </c:ser>
        <c:dLbls>
          <c:showLegendKey val="0"/>
          <c:showVal val="0"/>
          <c:showCatName val="0"/>
          <c:showSerName val="0"/>
          <c:showPercent val="0"/>
          <c:showBubbleSize val="0"/>
        </c:dLbls>
        <c:gapWidth val="150"/>
        <c:axId val="136525696"/>
        <c:axId val="1365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7A-44F9-BA69-12FF6D2E582F}"/>
            </c:ext>
          </c:extLst>
        </c:ser>
        <c:dLbls>
          <c:showLegendKey val="0"/>
          <c:showVal val="0"/>
          <c:showCatName val="0"/>
          <c:showSerName val="0"/>
          <c:showPercent val="0"/>
          <c:showBubbleSize val="0"/>
        </c:dLbls>
        <c:marker val="1"/>
        <c:smooth val="0"/>
        <c:axId val="136525696"/>
        <c:axId val="136536064"/>
      </c:lineChart>
      <c:dateAx>
        <c:axId val="136525696"/>
        <c:scaling>
          <c:orientation val="minMax"/>
        </c:scaling>
        <c:delete val="1"/>
        <c:axPos val="b"/>
        <c:numFmt formatCode="ge" sourceLinked="1"/>
        <c:majorTickMark val="none"/>
        <c:minorTickMark val="none"/>
        <c:tickLblPos val="none"/>
        <c:crossAx val="136536064"/>
        <c:crosses val="autoZero"/>
        <c:auto val="1"/>
        <c:lblOffset val="100"/>
        <c:baseTimeUnit val="years"/>
      </c:dateAx>
      <c:valAx>
        <c:axId val="1365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36-49B4-8BFA-85AA8C8FC421}"/>
            </c:ext>
          </c:extLst>
        </c:ser>
        <c:dLbls>
          <c:showLegendKey val="0"/>
          <c:showVal val="0"/>
          <c:showCatName val="0"/>
          <c:showSerName val="0"/>
          <c:showPercent val="0"/>
          <c:showBubbleSize val="0"/>
        </c:dLbls>
        <c:gapWidth val="150"/>
        <c:axId val="136569984"/>
        <c:axId val="1365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36-49B4-8BFA-85AA8C8FC421}"/>
            </c:ext>
          </c:extLst>
        </c:ser>
        <c:dLbls>
          <c:showLegendKey val="0"/>
          <c:showVal val="0"/>
          <c:showCatName val="0"/>
          <c:showSerName val="0"/>
          <c:showPercent val="0"/>
          <c:showBubbleSize val="0"/>
        </c:dLbls>
        <c:marker val="1"/>
        <c:smooth val="0"/>
        <c:axId val="136569984"/>
        <c:axId val="136571904"/>
      </c:lineChart>
      <c:dateAx>
        <c:axId val="136569984"/>
        <c:scaling>
          <c:orientation val="minMax"/>
        </c:scaling>
        <c:delete val="1"/>
        <c:axPos val="b"/>
        <c:numFmt formatCode="ge" sourceLinked="1"/>
        <c:majorTickMark val="none"/>
        <c:minorTickMark val="none"/>
        <c:tickLblPos val="none"/>
        <c:crossAx val="136571904"/>
        <c:crosses val="autoZero"/>
        <c:auto val="1"/>
        <c:lblOffset val="100"/>
        <c:baseTimeUnit val="years"/>
      </c:dateAx>
      <c:valAx>
        <c:axId val="1365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21.16</c:v>
                </c:pt>
                <c:pt idx="1">
                  <c:v>19.37</c:v>
                </c:pt>
                <c:pt idx="2">
                  <c:v>227.03</c:v>
                </c:pt>
                <c:pt idx="3">
                  <c:v>11.63</c:v>
                </c:pt>
                <c:pt idx="4">
                  <c:v>10.43</c:v>
                </c:pt>
              </c:numCache>
            </c:numRef>
          </c:val>
          <c:extLst>
            <c:ext xmlns:c16="http://schemas.microsoft.com/office/drawing/2014/chart" uri="{C3380CC4-5D6E-409C-BE32-E72D297353CC}">
              <c16:uniqueId val="{00000000-7038-4F01-A061-A405D4788954}"/>
            </c:ext>
          </c:extLst>
        </c:ser>
        <c:dLbls>
          <c:showLegendKey val="0"/>
          <c:showVal val="0"/>
          <c:showCatName val="0"/>
          <c:showSerName val="0"/>
          <c:showPercent val="0"/>
          <c:showBubbleSize val="0"/>
        </c:dLbls>
        <c:gapWidth val="150"/>
        <c:axId val="136606080"/>
        <c:axId val="1366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7038-4F01-A061-A405D4788954}"/>
            </c:ext>
          </c:extLst>
        </c:ser>
        <c:dLbls>
          <c:showLegendKey val="0"/>
          <c:showVal val="0"/>
          <c:showCatName val="0"/>
          <c:showSerName val="0"/>
          <c:showPercent val="0"/>
          <c:showBubbleSize val="0"/>
        </c:dLbls>
        <c:marker val="1"/>
        <c:smooth val="0"/>
        <c:axId val="136606080"/>
        <c:axId val="136608000"/>
      </c:lineChart>
      <c:dateAx>
        <c:axId val="136606080"/>
        <c:scaling>
          <c:orientation val="minMax"/>
        </c:scaling>
        <c:delete val="1"/>
        <c:axPos val="b"/>
        <c:numFmt formatCode="ge" sourceLinked="1"/>
        <c:majorTickMark val="none"/>
        <c:minorTickMark val="none"/>
        <c:tickLblPos val="none"/>
        <c:crossAx val="136608000"/>
        <c:crosses val="autoZero"/>
        <c:auto val="1"/>
        <c:lblOffset val="100"/>
        <c:baseTimeUnit val="years"/>
      </c:dateAx>
      <c:valAx>
        <c:axId val="1366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44.98</c:v>
                </c:pt>
                <c:pt idx="1">
                  <c:v>50.96</c:v>
                </c:pt>
                <c:pt idx="2">
                  <c:v>50.93</c:v>
                </c:pt>
                <c:pt idx="3">
                  <c:v>49.32</c:v>
                </c:pt>
                <c:pt idx="4">
                  <c:v>46.59</c:v>
                </c:pt>
              </c:numCache>
            </c:numRef>
          </c:val>
          <c:extLst>
            <c:ext xmlns:c16="http://schemas.microsoft.com/office/drawing/2014/chart" uri="{C3380CC4-5D6E-409C-BE32-E72D297353CC}">
              <c16:uniqueId val="{00000000-CAE7-46E7-916D-6EB15F2DF673}"/>
            </c:ext>
          </c:extLst>
        </c:ser>
        <c:dLbls>
          <c:showLegendKey val="0"/>
          <c:showVal val="0"/>
          <c:showCatName val="0"/>
          <c:showSerName val="0"/>
          <c:showPercent val="0"/>
          <c:showBubbleSize val="0"/>
        </c:dLbls>
        <c:gapWidth val="150"/>
        <c:axId val="136637824"/>
        <c:axId val="1366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CAE7-46E7-916D-6EB15F2DF673}"/>
            </c:ext>
          </c:extLst>
        </c:ser>
        <c:dLbls>
          <c:showLegendKey val="0"/>
          <c:showVal val="0"/>
          <c:showCatName val="0"/>
          <c:showSerName val="0"/>
          <c:showPercent val="0"/>
          <c:showBubbleSize val="0"/>
        </c:dLbls>
        <c:marker val="1"/>
        <c:smooth val="0"/>
        <c:axId val="136637824"/>
        <c:axId val="136640000"/>
      </c:lineChart>
      <c:dateAx>
        <c:axId val="136637824"/>
        <c:scaling>
          <c:orientation val="minMax"/>
        </c:scaling>
        <c:delete val="1"/>
        <c:axPos val="b"/>
        <c:numFmt formatCode="ge" sourceLinked="1"/>
        <c:majorTickMark val="none"/>
        <c:minorTickMark val="none"/>
        <c:tickLblPos val="none"/>
        <c:crossAx val="136640000"/>
        <c:crosses val="autoZero"/>
        <c:auto val="1"/>
        <c:lblOffset val="100"/>
        <c:baseTimeUnit val="years"/>
      </c:dateAx>
      <c:valAx>
        <c:axId val="1366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286.18</c:v>
                </c:pt>
                <c:pt idx="1">
                  <c:v>277.45</c:v>
                </c:pt>
                <c:pt idx="2">
                  <c:v>280.88</c:v>
                </c:pt>
                <c:pt idx="3">
                  <c:v>297.47000000000003</c:v>
                </c:pt>
                <c:pt idx="4">
                  <c:v>342.57</c:v>
                </c:pt>
              </c:numCache>
            </c:numRef>
          </c:val>
          <c:extLst>
            <c:ext xmlns:c16="http://schemas.microsoft.com/office/drawing/2014/chart" uri="{C3380CC4-5D6E-409C-BE32-E72D297353CC}">
              <c16:uniqueId val="{00000000-F1C6-4382-AC10-682A4D35F990}"/>
            </c:ext>
          </c:extLst>
        </c:ser>
        <c:dLbls>
          <c:showLegendKey val="0"/>
          <c:showVal val="0"/>
          <c:showCatName val="0"/>
          <c:showSerName val="0"/>
          <c:showPercent val="0"/>
          <c:showBubbleSize val="0"/>
        </c:dLbls>
        <c:gapWidth val="150"/>
        <c:axId val="136682112"/>
        <c:axId val="1367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F1C6-4382-AC10-682A4D35F990}"/>
            </c:ext>
          </c:extLst>
        </c:ser>
        <c:dLbls>
          <c:showLegendKey val="0"/>
          <c:showVal val="0"/>
          <c:showCatName val="0"/>
          <c:showSerName val="0"/>
          <c:showPercent val="0"/>
          <c:showBubbleSize val="0"/>
        </c:dLbls>
        <c:marker val="1"/>
        <c:smooth val="0"/>
        <c:axId val="136682112"/>
        <c:axId val="136700672"/>
      </c:lineChart>
      <c:dateAx>
        <c:axId val="136682112"/>
        <c:scaling>
          <c:orientation val="minMax"/>
        </c:scaling>
        <c:delete val="1"/>
        <c:axPos val="b"/>
        <c:numFmt formatCode="ge" sourceLinked="1"/>
        <c:majorTickMark val="none"/>
        <c:minorTickMark val="none"/>
        <c:tickLblPos val="none"/>
        <c:crossAx val="136700672"/>
        <c:crosses val="autoZero"/>
        <c:auto val="1"/>
        <c:lblOffset val="100"/>
        <c:baseTimeUnit val="years"/>
      </c:dateAx>
      <c:valAx>
        <c:axId val="1367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7" workbookViewId="0">
      <selection activeCell="BL47" sqref="BL47:BZ63"/>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3" t="str">
        <f>データ!H6</f>
        <v>三重県　亀山市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49709</v>
      </c>
      <c r="AM8" s="50"/>
      <c r="AN8" s="50"/>
      <c r="AO8" s="50"/>
      <c r="AP8" s="50"/>
      <c r="AQ8" s="50"/>
      <c r="AR8" s="50"/>
      <c r="AS8" s="50"/>
      <c r="AT8" s="45">
        <f>データ!T6</f>
        <v>191.04</v>
      </c>
      <c r="AU8" s="45"/>
      <c r="AV8" s="45"/>
      <c r="AW8" s="45"/>
      <c r="AX8" s="45"/>
      <c r="AY8" s="45"/>
      <c r="AZ8" s="45"/>
      <c r="BA8" s="45"/>
      <c r="BB8" s="45">
        <f>データ!U6</f>
        <v>260.2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17.190000000000001</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8515</v>
      </c>
      <c r="AM10" s="50"/>
      <c r="AN10" s="50"/>
      <c r="AO10" s="50"/>
      <c r="AP10" s="50"/>
      <c r="AQ10" s="50"/>
      <c r="AR10" s="50"/>
      <c r="AS10" s="50"/>
      <c r="AT10" s="45">
        <f>データ!W6</f>
        <v>3.74</v>
      </c>
      <c r="AU10" s="45"/>
      <c r="AV10" s="45"/>
      <c r="AW10" s="45"/>
      <c r="AX10" s="45"/>
      <c r="AY10" s="45"/>
      <c r="AZ10" s="45"/>
      <c r="BA10" s="45"/>
      <c r="BB10" s="45">
        <f>データ!X6</f>
        <v>2276.7399999999998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2">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2">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2">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2">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2">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2">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2">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2">
      <c r="A6" s="28" t="s">
        <v>108</v>
      </c>
      <c r="B6" s="33">
        <f>B7</f>
        <v>2016</v>
      </c>
      <c r="C6" s="33">
        <f t="shared" ref="C6:X6" si="3">C7</f>
        <v>242101</v>
      </c>
      <c r="D6" s="33">
        <f t="shared" si="3"/>
        <v>47</v>
      </c>
      <c r="E6" s="33">
        <f t="shared" si="3"/>
        <v>17</v>
      </c>
      <c r="F6" s="33">
        <f t="shared" si="3"/>
        <v>5</v>
      </c>
      <c r="G6" s="33">
        <f t="shared" si="3"/>
        <v>0</v>
      </c>
      <c r="H6" s="33" t="str">
        <f t="shared" si="3"/>
        <v>三重県　亀山市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17.190000000000001</v>
      </c>
      <c r="Q6" s="34">
        <f t="shared" si="3"/>
        <v>100</v>
      </c>
      <c r="R6" s="34">
        <f t="shared" si="3"/>
        <v>3780</v>
      </c>
      <c r="S6" s="34">
        <f t="shared" si="3"/>
        <v>49709</v>
      </c>
      <c r="T6" s="34">
        <f t="shared" si="3"/>
        <v>191.04</v>
      </c>
      <c r="U6" s="34">
        <f t="shared" si="3"/>
        <v>260.2</v>
      </c>
      <c r="V6" s="34">
        <f t="shared" si="3"/>
        <v>8515</v>
      </c>
      <c r="W6" s="34">
        <f t="shared" si="3"/>
        <v>3.74</v>
      </c>
      <c r="X6" s="34">
        <f t="shared" si="3"/>
        <v>2276.7399999999998</v>
      </c>
      <c r="Y6" s="35">
        <f>IF(Y7="",NA(),Y7)</f>
        <v>72.44</v>
      </c>
      <c r="Z6" s="35">
        <f t="shared" ref="Z6:AH6" si="4">IF(Z7="",NA(),Z7)</f>
        <v>66.06</v>
      </c>
      <c r="AA6" s="35">
        <f t="shared" si="4"/>
        <v>68.180000000000007</v>
      </c>
      <c r="AB6" s="35">
        <f t="shared" si="4"/>
        <v>72.2</v>
      </c>
      <c r="AC6" s="35">
        <f t="shared" si="4"/>
        <v>71.180000000000007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21.16</v>
      </c>
      <c r="BG6" s="35">
        <f t="shared" ref="BG6:BO6" si="7">IF(BG7="",NA(),BG7)</f>
        <v>19.37</v>
      </c>
      <c r="BH6" s="35">
        <f t="shared" si="7"/>
        <v>227.03</v>
      </c>
      <c r="BI6" s="35">
        <f t="shared" si="7"/>
        <v>11.63</v>
      </c>
      <c r="BJ6" s="35">
        <f t="shared" si="7"/>
        <v>10.43</v>
      </c>
      <c r="BK6" s="35">
        <f t="shared" si="7"/>
        <v>1197.82</v>
      </c>
      <c r="BL6" s="35">
        <f t="shared" si="7"/>
        <v>1126.77</v>
      </c>
      <c r="BM6" s="35">
        <f t="shared" si="7"/>
        <v>1044.8</v>
      </c>
      <c r="BN6" s="35">
        <f t="shared" si="7"/>
        <v>1081.8</v>
      </c>
      <c r="BO6" s="35">
        <f t="shared" si="7"/>
        <v>974.93</v>
      </c>
      <c r="BP6" s="34" t="str">
        <f>IF(BP7="","",IF(BP7="-","【-】","【"&amp;SUBSTITUTE(TEXT(BP7,"#,##0.00"),"-","△")&amp;"】"))</f>
        <v>【914.53】</v>
      </c>
      <c r="BQ6" s="35">
        <f>IF(BQ7="",NA(),BQ7)</f>
        <v>44.98</v>
      </c>
      <c r="BR6" s="35">
        <f t="shared" ref="BR6:BZ6" si="8">IF(BR7="",NA(),BR7)</f>
        <v>50.96</v>
      </c>
      <c r="BS6" s="35">
        <f t="shared" si="8"/>
        <v>50.93</v>
      </c>
      <c r="BT6" s="35">
        <f t="shared" si="8"/>
        <v>49.32</v>
      </c>
      <c r="BU6" s="35">
        <f t="shared" si="8"/>
        <v>46.59</v>
      </c>
      <c r="BV6" s="35">
        <f t="shared" si="8"/>
        <v>51.03</v>
      </c>
      <c r="BW6" s="35">
        <f t="shared" si="8"/>
        <v>50.9</v>
      </c>
      <c r="BX6" s="35">
        <f t="shared" si="8"/>
        <v>50.82</v>
      </c>
      <c r="BY6" s="35">
        <f t="shared" si="8"/>
        <v>52.19</v>
      </c>
      <c r="BZ6" s="35">
        <f t="shared" si="8"/>
        <v>55.32</v>
      </c>
      <c r="CA6" s="34" t="str">
        <f>IF(CA7="","",IF(CA7="-","【-】","【"&amp;SUBSTITUTE(TEXT(CA7,"#,##0.00"),"-","△")&amp;"】"))</f>
        <v>【55.73】</v>
      </c>
      <c r="CB6" s="35">
        <f>IF(CB7="",NA(),CB7)</f>
        <v>286.18</v>
      </c>
      <c r="CC6" s="35">
        <f t="shared" ref="CC6:CK6" si="9">IF(CC7="",NA(),CC7)</f>
        <v>277.45</v>
      </c>
      <c r="CD6" s="35">
        <f t="shared" si="9"/>
        <v>280.88</v>
      </c>
      <c r="CE6" s="35">
        <f t="shared" si="9"/>
        <v>297.47000000000003</v>
      </c>
      <c r="CF6" s="35">
        <f t="shared" si="9"/>
        <v>342.57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72.87</v>
      </c>
      <c r="CN6" s="35">
        <f t="shared" ref="CN6:CV6" si="10">IF(CN7="",NA(),CN7)</f>
        <v>69.62</v>
      </c>
      <c r="CO6" s="35">
        <f t="shared" si="10"/>
        <v>70.69</v>
      </c>
      <c r="CP6" s="35">
        <f t="shared" si="10"/>
        <v>61.69</v>
      </c>
      <c r="CQ6" s="35">
        <f t="shared" si="10"/>
        <v>60.5</v>
      </c>
      <c r="CR6" s="35">
        <f t="shared" si="10"/>
        <v>54.74</v>
      </c>
      <c r="CS6" s="35">
        <f t="shared" si="10"/>
        <v>53.78</v>
      </c>
      <c r="CT6" s="35">
        <f t="shared" si="10"/>
        <v>53.24</v>
      </c>
      <c r="CU6" s="35">
        <f t="shared" si="10"/>
        <v>52.31</v>
      </c>
      <c r="CV6" s="35">
        <f t="shared" si="10"/>
        <v>60.65</v>
      </c>
      <c r="CW6" s="34" t="str">
        <f>IF(CW7="","",IF(CW7="-","【-】","【"&amp;SUBSTITUTE(TEXT(CW7,"#,##0.00"),"-","△")&amp;"】"))</f>
        <v>【59.15】</v>
      </c>
      <c r="CX6" s="35">
        <f>IF(CX7="",NA(),CX7)</f>
        <v>90.35</v>
      </c>
      <c r="CY6" s="35">
        <f t="shared" ref="CY6:DG6" si="11">IF(CY7="",NA(),CY7)</f>
        <v>91.37</v>
      </c>
      <c r="CZ6" s="35">
        <f t="shared" si="11"/>
        <v>83.37</v>
      </c>
      <c r="DA6" s="35">
        <f t="shared" si="11"/>
        <v>82.32</v>
      </c>
      <c r="DB6" s="35">
        <f t="shared" si="11"/>
        <v>84.65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2">
      <c r="A7" s="28"/>
      <c r="B7" s="37">
        <v>2016</v>
      </c>
      <c r="C7" s="37">
        <v>242101</v>
      </c>
      <c r="D7" s="37">
        <v>47</v>
      </c>
      <c r="E7" s="37">
        <v>17</v>
      </c>
      <c r="F7" s="37">
        <v>5</v>
      </c>
      <c r="G7" s="37">
        <v>0</v>
      </c>
      <c r="H7" s="37" t="s">
        <v>109</v>
      </c>
      <c r="I7" s="37" t="s">
        <v>110</v>
      </c>
      <c r="J7" s="37" t="s">
        <v>111</v>
      </c>
      <c r="K7" s="37" t="s">
        <v>112</v>
      </c>
      <c r="L7" s="37" t="s">
        <v>113</v>
      </c>
      <c r="M7" s="37"/>
      <c r="N7" s="38" t="s">
        <v>114</v>
      </c>
      <c r="O7" s="38" t="s">
        <v>115</v>
      </c>
      <c r="P7" s="38">
        <v>17.190000000000001</v>
      </c>
      <c r="Q7" s="38">
        <v>100</v>
      </c>
      <c r="R7" s="38">
        <v>3780</v>
      </c>
      <c r="S7" s="38">
        <v>49709</v>
      </c>
      <c r="T7" s="38">
        <v>191.04</v>
      </c>
      <c r="U7" s="38">
        <v>260.2</v>
      </c>
      <c r="V7" s="38">
        <v>8515</v>
      </c>
      <c r="W7" s="38">
        <v>3.74</v>
      </c>
      <c r="X7" s="38">
        <v>2276.7399999999998</v>
      </c>
      <c r="Y7" s="38">
        <v>72.44</v>
      </c>
      <c r="Z7" s="38">
        <v>66.06</v>
      </c>
      <c r="AA7" s="38">
        <v>68.180000000000007</v>
      </c>
      <c r="AB7" s="38">
        <v>72.2</v>
      </c>
      <c r="AC7" s="38">
        <v>71.180000000000007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21.16</v>
      </c>
      <c r="BG7" s="38">
        <v>19.37</v>
      </c>
      <c r="BH7" s="38">
        <v>227.03</v>
      </c>
      <c r="BI7" s="38">
        <v>11.63</v>
      </c>
      <c r="BJ7" s="38">
        <v>10.43</v>
      </c>
      <c r="BK7" s="38">
        <v>1197.82</v>
      </c>
      <c r="BL7" s="38">
        <v>1126.77</v>
      </c>
      <c r="BM7" s="38">
        <v>1044.8</v>
      </c>
      <c r="BN7" s="38">
        <v>1081.8</v>
      </c>
      <c r="BO7" s="38">
        <v>974.93</v>
      </c>
      <c r="BP7" s="38">
        <v>914.53</v>
      </c>
      <c r="BQ7" s="38">
        <v>44.98</v>
      </c>
      <c r="BR7" s="38">
        <v>50.96</v>
      </c>
      <c r="BS7" s="38">
        <v>50.93</v>
      </c>
      <c r="BT7" s="38">
        <v>49.32</v>
      </c>
      <c r="BU7" s="38">
        <v>46.59</v>
      </c>
      <c r="BV7" s="38">
        <v>51.03</v>
      </c>
      <c r="BW7" s="38">
        <v>50.9</v>
      </c>
      <c r="BX7" s="38">
        <v>50.82</v>
      </c>
      <c r="BY7" s="38">
        <v>52.19</v>
      </c>
      <c r="BZ7" s="38">
        <v>55.32</v>
      </c>
      <c r="CA7" s="38">
        <v>55.73</v>
      </c>
      <c r="CB7" s="38">
        <v>286.18</v>
      </c>
      <c r="CC7" s="38">
        <v>277.45</v>
      </c>
      <c r="CD7" s="38">
        <v>280.88</v>
      </c>
      <c r="CE7" s="38">
        <v>297.47000000000003</v>
      </c>
      <c r="CF7" s="38">
        <v>342.57</v>
      </c>
      <c r="CG7" s="38">
        <v>289.60000000000002</v>
      </c>
      <c r="CH7" s="38">
        <v>293.27</v>
      </c>
      <c r="CI7" s="38">
        <v>300.52</v>
      </c>
      <c r="CJ7" s="38">
        <v>296.14</v>
      </c>
      <c r="CK7" s="38">
        <v>283.17</v>
      </c>
      <c r="CL7" s="38">
        <v>276.77999999999997</v>
      </c>
      <c r="CM7" s="38">
        <v>72.87</v>
      </c>
      <c r="CN7" s="38">
        <v>69.62</v>
      </c>
      <c r="CO7" s="38">
        <v>70.69</v>
      </c>
      <c r="CP7" s="38">
        <v>61.69</v>
      </c>
      <c r="CQ7" s="38">
        <v>60.5</v>
      </c>
      <c r="CR7" s="38">
        <v>54.74</v>
      </c>
      <c r="CS7" s="38">
        <v>53.78</v>
      </c>
      <c r="CT7" s="38">
        <v>53.24</v>
      </c>
      <c r="CU7" s="38">
        <v>52.31</v>
      </c>
      <c r="CV7" s="38">
        <v>60.65</v>
      </c>
      <c r="CW7" s="38">
        <v>59.15</v>
      </c>
      <c r="CX7" s="38">
        <v>90.35</v>
      </c>
      <c r="CY7" s="38">
        <v>91.37</v>
      </c>
      <c r="CZ7" s="38">
        <v>83.37</v>
      </c>
      <c r="DA7" s="38">
        <v>82.32</v>
      </c>
      <c r="DB7" s="38">
        <v>84.65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大岸裕子</dc:creator>
  <cp:lastModifiedBy>Administrator</cp:lastModifiedBy>
  <dcterms:created xsi:type="dcterms:W3CDTF">2020-02-27T06:18:24Z</dcterms:created>
  <dcterms:modified xsi:type="dcterms:W3CDTF">2020-02-27T06:18:24Z</dcterms:modified>
</cp:coreProperties>
</file>