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6上下水道部\02下水道課\01下水道管理G\05 各種調査\未R5.1.27【経営比較分析表】\01提出\"/>
    </mc:Choice>
  </mc:AlternateContent>
  <workbookProtection workbookAlgorithmName="SHA-512" workbookHashValue="bLIRjvReZh87mPD/4yN3xb5NEA8119bO7wLNMTfj++Oe7H/SAffzBp7g4LbBsF983NmWb1wvpKOsiD7bqPFI0w==" workbookSaltValue="QT+jDwq8h0dByP9/m3BpAQ==" workbookSpinCount="100000" lockStructure="1"/>
  <bookViews>
    <workbookView xWindow="0" yWindow="0" windowWidth="23040" windowHeight="9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<sst xmlns="http://schemas.openxmlformats.org/spreadsheetml/2006/main" count="236" uniqueCount="118">
  <si>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</si>
  <si>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</si>
  <si>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</si>
  <si>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</si>
  <si>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</si>
  <si>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</si>
  <si>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</si>
  <si>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</si>
  <si>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</si>
  <si>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</si>
  <si>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</si>
  <si>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</si>
  <si>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</si>
  <si>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</si>
  <si>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</si>
  <si>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</si>
  <si>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</si>
  <si>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</si>
  <si>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</si>
  <si>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</si>
  <si>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</si>
  <si>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</si>
  <si>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</si>
  <si>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</si>
  <si>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</si>
  <si>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</si>
  <si>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</si>
  <si>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</si>
  <si>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</si>
  <si>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</si>
  <si>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</si>
  <si>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</si>
  <si>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</si>
  <si>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</si>
  <si>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</si>
  <si>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</si>
  <si>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</si>
  <si>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</si>
  <si>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</si>
  <si>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</si>
  <si>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</si>
  <si>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</si>
  <si>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</si>
  <si>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</si>
  <si>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</si>
  <si>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</si>
  <si>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</si>
  <si>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</si>
  <si>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</si>
  <si>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</si>
  <si>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</si>
  <si>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</si>
  <si>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</si>
  <si>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</si>
  <si>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</si>
  <si>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</si>
  <si>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</si>
  <si>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</si>
  <si>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</si>
  <si>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</si>
  <si>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</si>
  <si>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</si>
  <si>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</si>
  <si>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</si>
  <si>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</si>
  <si>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</si>
  <si>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</si>
  <si>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</si>
  <si>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</si>
  <si>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</si>
  <si>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</si>
  <si>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</si>
  <si>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</si>
  <si>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</si>
  <si>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</si>
  <si>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</si>
  <si>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</si>
  <si>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</si>
  <si>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</si>
  <si>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</si>
  <si>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</si>
  <si>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</si>
  <si>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</si>
  <si>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</si>
  <si>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</si>
  <si>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</si>
  <si>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</si>
  <si>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</si>
  <si>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</si>
  <si>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</si>
  <si>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</si>
  <si>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</si>
  <si>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</si>
  <si>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</si>
  <si>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</si>
  <si>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</si>
  <si>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</si>
  <si>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</si>
  <si>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</si>
  <si>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</si>
  <si>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</si>
  <si>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</si>
  <si>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</si>
  <si>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</si>
  <si>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</si>
  <si>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</si>
  <si>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</si>
  <si>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</si>
  <si>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</si>
  <si>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</si>
  <si>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</si>
  <si>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</si>
  <si>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</si>
  <si>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</si>
  <si>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</si>
  <si>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料金収入や繰入金等の収益で維持管理費や支払利息等の費用をどの程度賄えているかを示す指標で、100％以上であれば単年度収支が黒字であることを表します。令和3年度の当該指標は102.60％で事業は安定しています。現状では整備途上であることから、十分な使用料収入が見込めず、営業外収益である繰入金の割合が約22％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77.96％に留まっています。下水道の目的である公共用水域の水質保全は勿論のこと、経営の根幹を成す使用料収入へも影響することから、今後も普及促進に努める必要があります。</t>
    <phoneticPr fontId="4"/>
  </si>
  <si>
    <t>　①有形固定資産減価償却率は、有形固定資産のうち償却対象資産の減価償却がどの程度進んでいるかを指す指標で、資産の老朽化度合を示しています。本市の指標は14.40％であり、類似団体と比較してやや低いと言えます。
　②管渠老朽化率は法定耐用年数を超えた管渠延長の割合を表した指標で、管渠の老朽化度合を示しています。本市の指標は3.95であり、類似団体と比較して高いと言えます。
　③管渠改善率は当該年度に更新した管渠延長の割合を表した指標で、管渠の更新ペースや状況を把握することができます。本市の指標は0.24であり、類似団体と比較して高いと言えます。
　当該年度以降、改築・更新時期を迎える管渠が増加するため、維持修繕・改築更新は今後の大きな課題であることから、新設と維持修繕・改築更新とのバランスを図りながら計画的に事業を進めていく必要があります。</t>
    <phoneticPr fontId="4"/>
  </si>
  <si>
    <t xml:space="preserve">　本市の場合、整備途上であることから、十分な使用料収入が見込めず、一般会計からの繰入金が収益的収入の約22％を占めており、経営基盤の強化が早急かつ大きな課題となっています。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</si>
</sst>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theme="1"/>
      <name val="MS UI Gothic"/>
      <family val="3"/>
      <charset val="128"/>
    </font>
    <font>
      <b/>
      <sz val="11"/>
      <color rgb="FFFF0000"/>
      <name val="ＭＳ ゴシック"/>
      <family val="3"/>
      <charset val="128"/>
    </font>
    <font>
      <b/>
      <sz val="11"/>
      <color theme="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4" fillId="0" borderId="0" xfId="0" applyFont="1">
      <alignment vertical="center"/>
    </xf>
    <xf numFmtId="0" fontId="6" fillId="0" borderId="0" xfId="0" applyFont="1" applyAlignment="1">
      <alignment horizontal="center" vertical="center"/>
    </xf>
    <xf numFmtId="0" fontId="0"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0.24</c:v>
                </c:pt>
              </c:numCache>
            </c:numRef>
          </c:val>
          <c:extLst>
            <c:ext xmlns:c16="http://schemas.microsoft.com/office/drawing/2014/chart" uri="{C3380CC4-5D6E-409C-BE32-E72D297353CC}">
              <c16:uniqueId val="{00000000-8D25-4235-8A7A-2D1DA10472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0.06</c:v>
                </c:pt>
              </c:numCache>
            </c:numRef>
          </c:val>
          <c:smooth val="0"/>
          <c:extLst>
            <c:ext xmlns:c16="http://schemas.microsoft.com/office/drawing/2014/chart" uri="{C3380CC4-5D6E-409C-BE32-E72D297353CC}">
              <c16:uniqueId val="{00000001-8D25-4235-8A7A-2D1DA10472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E-4216-B1A4-67B4BEC352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51.2</c:v>
                </c:pt>
              </c:numCache>
            </c:numRef>
          </c:val>
          <c:smooth val="0"/>
          <c:extLst>
            <c:ext xmlns:c16="http://schemas.microsoft.com/office/drawing/2014/chart" uri="{C3380CC4-5D6E-409C-BE32-E72D297353CC}">
              <c16:uniqueId val="{00000001-959E-4216-B1A4-67B4BEC352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76.84</c:v>
                </c:pt>
                <c:pt idx="1">
                  <c:v>76.75</c:v>
                </c:pt>
                <c:pt idx="2">
                  <c:v>76.06</c:v>
                </c:pt>
                <c:pt idx="3">
                  <c:v>76.989999999999995</c:v>
                </c:pt>
                <c:pt idx="4">
                  <c:v>77.959999999999994</c:v>
                </c:pt>
              </c:numCache>
            </c:numRef>
          </c:val>
          <c:extLst>
            <c:ext xmlns:c16="http://schemas.microsoft.com/office/drawing/2014/chart" uri="{C3380CC4-5D6E-409C-BE32-E72D297353CC}">
              <c16:uniqueId val="{00000000-C372-4852-A3DF-0BFB8C9849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85.03</c:v>
                </c:pt>
              </c:numCache>
            </c:numRef>
          </c:val>
          <c:smooth val="0"/>
          <c:extLst>
            <c:ext xmlns:c16="http://schemas.microsoft.com/office/drawing/2014/chart" uri="{C3380CC4-5D6E-409C-BE32-E72D297353CC}">
              <c16:uniqueId val="{00000001-C372-4852-A3DF-0BFB8C9849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102.92</c:v>
                </c:pt>
                <c:pt idx="1">
                  <c:v>103.95</c:v>
                </c:pt>
                <c:pt idx="2">
                  <c:v>102.5</c:v>
                </c:pt>
                <c:pt idx="3">
                  <c:v>104.12</c:v>
                </c:pt>
                <c:pt idx="4">
                  <c:v>102.6</c:v>
                </c:pt>
              </c:numCache>
            </c:numRef>
          </c:val>
          <c:extLst>
            <c:ext xmlns:c16="http://schemas.microsoft.com/office/drawing/2014/chart" uri="{C3380CC4-5D6E-409C-BE32-E72D297353CC}">
              <c16:uniqueId val="{00000000-71E4-4A13-B893-FEA046371C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108.61</c:v>
                </c:pt>
              </c:numCache>
            </c:numRef>
          </c:val>
          <c:smooth val="0"/>
          <c:extLst>
            <c:ext xmlns:c16="http://schemas.microsoft.com/office/drawing/2014/chart" uri="{C3380CC4-5D6E-409C-BE32-E72D297353CC}">
              <c16:uniqueId val="{00000001-71E4-4A13-B893-FEA046371C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6.79</c:v>
                </c:pt>
                <c:pt idx="1">
                  <c:v>8.93</c:v>
                </c:pt>
                <c:pt idx="2">
                  <c:v>10.75</c:v>
                </c:pt>
                <c:pt idx="3">
                  <c:v>12.67</c:v>
                </c:pt>
                <c:pt idx="4">
                  <c:v>14.4</c:v>
                </c:pt>
              </c:numCache>
            </c:numRef>
          </c:val>
          <c:extLst>
            <c:ext xmlns:c16="http://schemas.microsoft.com/office/drawing/2014/chart" uri="{C3380CC4-5D6E-409C-BE32-E72D297353CC}">
              <c16:uniqueId val="{00000000-5BB9-4E2E-BE36-5D9FE1B690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17.809999999999999</c:v>
                </c:pt>
              </c:numCache>
            </c:numRef>
          </c:val>
          <c:smooth val="0"/>
          <c:extLst>
            <c:ext xmlns:c16="http://schemas.microsoft.com/office/drawing/2014/chart" uri="{C3380CC4-5D6E-409C-BE32-E72D297353CC}">
              <c16:uniqueId val="{00000001-5BB9-4E2E-BE36-5D9FE1B690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3.95</c:v>
                </c:pt>
              </c:numCache>
            </c:numRef>
          </c:val>
          <c:extLst>
            <c:ext xmlns:c16="http://schemas.microsoft.com/office/drawing/2014/chart" uri="{C3380CC4-5D6E-409C-BE32-E72D297353CC}">
              <c16:uniqueId val="{00000000-C7B8-43D7-8013-C2057B216C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0.64</c:v>
                </c:pt>
              </c:numCache>
            </c:numRef>
          </c:val>
          <c:smooth val="0"/>
          <c:extLst>
            <c:ext xmlns:c16="http://schemas.microsoft.com/office/drawing/2014/chart" uri="{C3380CC4-5D6E-409C-BE32-E72D297353CC}">
              <c16:uniqueId val="{00000001-C7B8-43D7-8013-C2057B216C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F7-4D52-83B2-F9859AA8BF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11.49</c:v>
                </c:pt>
              </c:numCache>
            </c:numRef>
          </c:val>
          <c:smooth val="0"/>
          <c:extLst>
            <c:ext xmlns:c16="http://schemas.microsoft.com/office/drawing/2014/chart" uri="{C3380CC4-5D6E-409C-BE32-E72D297353CC}">
              <c16:uniqueId val="{00000001-61F7-4D52-83B2-F9859AA8BF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125.51</c:v>
                </c:pt>
                <c:pt idx="1">
                  <c:v>135.36000000000001</c:v>
                </c:pt>
                <c:pt idx="2">
                  <c:v>139.58000000000001</c:v>
                </c:pt>
                <c:pt idx="3">
                  <c:v>141.57</c:v>
                </c:pt>
                <c:pt idx="4">
                  <c:v>151.6</c:v>
                </c:pt>
              </c:numCache>
            </c:numRef>
          </c:val>
          <c:extLst>
            <c:ext xmlns:c16="http://schemas.microsoft.com/office/drawing/2014/chart" uri="{C3380CC4-5D6E-409C-BE32-E72D297353CC}">
              <c16:uniqueId val="{00000000-2459-49D6-9120-39CA789B02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52.69</c:v>
                </c:pt>
              </c:numCache>
            </c:numRef>
          </c:val>
          <c:smooth val="0"/>
          <c:extLst>
            <c:ext xmlns:c16="http://schemas.microsoft.com/office/drawing/2014/chart" uri="{C3380CC4-5D6E-409C-BE32-E72D297353CC}">
              <c16:uniqueId val="{00000001-2459-49D6-9120-39CA789B02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337.19</c:v>
                </c:pt>
                <c:pt idx="1">
                  <c:v>420.47</c:v>
                </c:pt>
                <c:pt idx="2">
                  <c:v>374.14</c:v>
                </c:pt>
                <c:pt idx="3">
                  <c:v>325.99</c:v>
                </c:pt>
                <c:pt idx="4">
                  <c:v>345.63</c:v>
                </c:pt>
              </c:numCache>
            </c:numRef>
          </c:val>
          <c:extLst>
            <c:ext xmlns:c16="http://schemas.microsoft.com/office/drawing/2014/chart" uri="{C3380CC4-5D6E-409C-BE32-E72D297353CC}">
              <c16:uniqueId val="{00000000-28C9-4A00-A3E6-2D6FF5B970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998.38</c:v>
                </c:pt>
              </c:numCache>
            </c:numRef>
          </c:val>
          <c:smooth val="0"/>
          <c:extLst>
            <c:ext xmlns:c16="http://schemas.microsoft.com/office/drawing/2014/chart" uri="{C3380CC4-5D6E-409C-BE32-E72D297353CC}">
              <c16:uniqueId val="{00000001-28C9-4A00-A3E6-2D6FF5B970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99.86</c:v>
                </c:pt>
                <c:pt idx="3">
                  <c:v>98.13</c:v>
                </c:pt>
                <c:pt idx="4">
                  <c:v>97.77</c:v>
                </c:pt>
              </c:numCache>
            </c:numRef>
          </c:val>
          <c:extLst>
            <c:ext xmlns:c16="http://schemas.microsoft.com/office/drawing/2014/chart" uri="{C3380CC4-5D6E-409C-BE32-E72D297353CC}">
              <c16:uniqueId val="{00000000-344E-4321-98D5-35A990880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95.92</c:v>
                </c:pt>
              </c:numCache>
            </c:numRef>
          </c:val>
          <c:smooth val="0"/>
          <c:extLst>
            <c:ext xmlns:c16="http://schemas.microsoft.com/office/drawing/2014/chart" uri="{C3380CC4-5D6E-409C-BE32-E72D297353CC}">
              <c16:uniqueId val="{00000001-344E-4321-98D5-35A990880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154.12</c:v>
                </c:pt>
                <c:pt idx="1">
                  <c:v>152</c:v>
                </c:pt>
                <c:pt idx="2">
                  <c:v>150</c:v>
                </c:pt>
                <c:pt idx="3">
                  <c:v>150</c:v>
                </c:pt>
                <c:pt idx="4">
                  <c:v>150</c:v>
                </c:pt>
              </c:numCache>
            </c:numRef>
          </c:val>
          <c:extLst>
            <c:ext xmlns:c16="http://schemas.microsoft.com/office/drawing/2014/chart" uri="{C3380CC4-5D6E-409C-BE32-E72D297353CC}">
              <c16:uniqueId val="{00000000-35DF-49DA-960A-A00528651E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156.75</c:v>
                </c:pt>
              </c:numCache>
            </c:numRef>
          </c:val>
          <c:smooth val="0"/>
          <c:extLst>
            <c:ext xmlns:c16="http://schemas.microsoft.com/office/drawing/2014/chart" uri="{C3380CC4-5D6E-409C-BE32-E72D297353CC}">
              <c16:uniqueId val="{00000001-35DF-49DA-960A-A00528651E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C85"/>
  <sheetViews>
    <sheetView showGridLines="0" tabSelected="1" topLeftCell="AJ1" zoomScaleNormal="100" workbookViewId="0">
      <selection activeCell="BL11" sqref="BL11:BZ13"/>
    </sheetView>
  </sheetViews>
  <sheetFormatPr defaultColWidth="2.625" defaultRowHeight="13.5" x14ac:dyDescent="0.15"/>
  <cols>
    <col min="1" max="1" width="2.625" customWidth="1"/>
    <col min="2" max="62" width="3.75" customWidth="1"/>
    <col min="64" max="78" width="3.125" style="31"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0"/>
      <c r="BM5" s="30"/>
      <c r="BN5" s="30"/>
      <c r="BO5" s="30"/>
      <c r="BP5" s="30"/>
      <c r="BQ5" s="30"/>
      <c r="BR5" s="30"/>
      <c r="BS5" s="30"/>
      <c r="BT5" s="30"/>
      <c r="BU5" s="30"/>
      <c r="BV5" s="30"/>
      <c r="BW5" s="30"/>
      <c r="BX5" s="30"/>
      <c r="BY5" s="30"/>
      <c r="BZ5" s="30"/>
    </row>
    <row r="6" spans="1:78" ht="18.75" customHeight="1" x14ac:dyDescent="0.15">
      <c r="A6" s="2"/>
      <c r="B6" s="33" t="str">
        <f>データ!H6</f>
        <v>三重県　亀山市</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0"/>
      <c r="BM6" s="30"/>
      <c r="BN6" s="30"/>
      <c r="BO6" s="30"/>
      <c r="BP6" s="30"/>
      <c r="BQ6" s="30"/>
      <c r="BR6" s="30"/>
      <c r="BS6" s="30"/>
      <c r="BT6" s="30"/>
      <c r="BU6" s="30"/>
      <c r="BV6" s="30"/>
      <c r="BW6" s="30"/>
      <c r="BX6" s="30"/>
      <c r="BY6" s="30"/>
      <c r="BZ6" s="30"/>
    </row>
    <row r="7" spans="1:78" ht="18.75" customHeight="1" x14ac:dyDescent="0.15">
      <c r="A7" s="2"/>
      <c r="B7" s="34" t="s">
        <v>1</v>
      </c>
      <c r="C7" s="34"/>
      <c r="D7" s="34"/>
      <c r="E7" s="34"/>
      <c r="F7" s="34"/>
      <c r="G7" s="34"/>
      <c r="H7" s="34"/>
      <c r="I7" s="34" t="s">
        <v>2</v>
      </c>
      <c r="J7" s="34"/>
      <c r="K7" s="34"/>
      <c r="L7" s="34"/>
      <c r="M7" s="34"/>
      <c r="N7" s="34"/>
      <c r="O7" s="34"/>
      <c r="P7" s="34" t="s">
        <v>3</v>
      </c>
      <c r="Q7" s="34"/>
      <c r="R7" s="34"/>
      <c r="S7" s="34"/>
      <c r="T7" s="34"/>
      <c r="U7" s="34"/>
      <c r="V7" s="34"/>
      <c r="W7" s="34" t="s">
        <v>4</v>
      </c>
      <c r="X7" s="34"/>
      <c r="Y7" s="34"/>
      <c r="Z7" s="34"/>
      <c r="AA7" s="34"/>
      <c r="AB7" s="34"/>
      <c r="AC7" s="34"/>
      <c r="AD7" s="34" t="s">
        <v>5</v>
      </c>
      <c r="AE7" s="34"/>
      <c r="AF7" s="34"/>
      <c r="AG7" s="34"/>
      <c r="AH7" s="34"/>
      <c r="AI7" s="34"/>
      <c r="AJ7" s="34"/>
      <c r="AK7" s="3"/>
      <c r="AL7" s="34" t="s">
        <v>6</v>
      </c>
      <c r="AM7" s="34"/>
      <c r="AN7" s="34"/>
      <c r="AO7" s="34"/>
      <c r="AP7" s="34"/>
      <c r="AQ7" s="34"/>
      <c r="AR7" s="34"/>
      <c r="AS7" s="34"/>
      <c r="AT7" s="34" t="s">
        <v>7</v>
      </c>
      <c r="AU7" s="34"/>
      <c r="AV7" s="34"/>
      <c r="AW7" s="34"/>
      <c r="AX7" s="34"/>
      <c r="AY7" s="34"/>
      <c r="AZ7" s="34"/>
      <c r="BA7" s="34"/>
      <c r="BB7" s="34" t="s">
        <v>8</v>
      </c>
      <c r="BC7" s="34"/>
      <c r="BD7" s="34"/>
      <c r="BE7" s="34"/>
      <c r="BF7" s="34"/>
      <c r="BG7" s="34"/>
      <c r="BH7" s="34"/>
      <c r="BI7" s="34"/>
      <c r="BJ7" s="3"/>
      <c r="BK7" s="3"/>
      <c r="BL7" s="35" t="s">
        <v>9</v>
      </c>
      <c r="BM7" s="36"/>
      <c r="BN7" s="36"/>
      <c r="BO7" s="36"/>
      <c r="BP7" s="36"/>
      <c r="BQ7" s="36"/>
      <c r="BR7" s="36"/>
      <c r="BS7" s="36"/>
      <c r="BT7" s="36"/>
      <c r="BU7" s="36"/>
      <c r="BV7" s="36"/>
      <c r="BW7" s="36"/>
      <c r="BX7" s="36"/>
      <c r="BY7" s="37"/>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Bd2</v>
      </c>
      <c r="X8" s="39"/>
      <c r="Y8" s="39"/>
      <c r="Z8" s="39"/>
      <c r="AA8" s="39"/>
      <c r="AB8" s="39"/>
      <c r="AC8" s="39"/>
      <c r="AD8" s="40" t="str">
        <f>データ!$M$6</f>
        <v>非設置</v>
      </c>
      <c r="AE8" s="40"/>
      <c r="AF8" s="40"/>
      <c r="AG8" s="40"/>
      <c r="AH8" s="40"/>
      <c r="AI8" s="40"/>
      <c r="AJ8" s="40"/>
      <c r="AK8" s="3"/>
      <c r="AL8" s="41">
        <f>データ!S6</f>
        <v>49438</v>
      </c>
      <c r="AM8" s="41"/>
      <c r="AN8" s="41"/>
      <c r="AO8" s="41"/>
      <c r="AP8" s="41"/>
      <c r="AQ8" s="41"/>
      <c r="AR8" s="41"/>
      <c r="AS8" s="41"/>
      <c r="AT8" s="38">
        <f>データ!T6</f>
        <v>191.04</v>
      </c>
      <c r="AU8" s="38"/>
      <c r="AV8" s="38"/>
      <c r="AW8" s="38"/>
      <c r="AX8" s="38"/>
      <c r="AY8" s="38"/>
      <c r="AZ8" s="38"/>
      <c r="BA8" s="38"/>
      <c r="BB8" s="38">
        <f>データ!U6</f>
        <v>258.77999999999997</v>
      </c>
      <c r="BC8" s="38"/>
      <c r="BD8" s="38"/>
      <c r="BE8" s="38"/>
      <c r="BF8" s="38"/>
      <c r="BG8" s="38"/>
      <c r="BH8" s="38"/>
      <c r="BI8" s="38"/>
      <c r="BJ8" s="3"/>
      <c r="BK8" s="3"/>
      <c r="BL8" s="79" t="s">
        <v>10</v>
      </c>
      <c r="BM8" s="80"/>
      <c r="BN8" s="81" t="s">
        <v>11</v>
      </c>
      <c r="BO8" s="81"/>
      <c r="BP8" s="81"/>
      <c r="BQ8" s="81"/>
      <c r="BR8" s="81"/>
      <c r="BS8" s="81"/>
      <c r="BT8" s="81"/>
      <c r="BU8" s="81"/>
      <c r="BV8" s="81"/>
      <c r="BW8" s="81"/>
      <c r="BX8" s="81"/>
      <c r="BY8" s="82"/>
    </row>
    <row r="9" spans="1:78" ht="18.75" customHeight="1" x14ac:dyDescent="0.15">
      <c r="A9" s="2"/>
      <c r="B9" s="34" t="s">
        <v>12</v>
      </c>
      <c r="C9" s="34"/>
      <c r="D9" s="34"/>
      <c r="E9" s="34"/>
      <c r="F9" s="34"/>
      <c r="G9" s="34"/>
      <c r="H9" s="34"/>
      <c r="I9" s="34" t="s">
        <v>13</v>
      </c>
      <c r="J9" s="34"/>
      <c r="K9" s="34"/>
      <c r="L9" s="34"/>
      <c r="M9" s="34"/>
      <c r="N9" s="34"/>
      <c r="O9" s="34"/>
      <c r="P9" s="34" t="s">
        <v>14</v>
      </c>
      <c r="Q9" s="34"/>
      <c r="R9" s="34"/>
      <c r="S9" s="34"/>
      <c r="T9" s="34"/>
      <c r="U9" s="34"/>
      <c r="V9" s="34"/>
      <c r="W9" s="34" t="s">
        <v>15</v>
      </c>
      <c r="X9" s="34"/>
      <c r="Y9" s="34"/>
      <c r="Z9" s="34"/>
      <c r="AA9" s="34"/>
      <c r="AB9" s="34"/>
      <c r="AC9" s="34"/>
      <c r="AD9" s="34" t="s">
        <v>16</v>
      </c>
      <c r="AE9" s="34"/>
      <c r="AF9" s="34"/>
      <c r="AG9" s="34"/>
      <c r="AH9" s="34"/>
      <c r="AI9" s="34"/>
      <c r="AJ9" s="34"/>
      <c r="AK9" s="3"/>
      <c r="AL9" s="34" t="s">
        <v>17</v>
      </c>
      <c r="AM9" s="34"/>
      <c r="AN9" s="34"/>
      <c r="AO9" s="34"/>
      <c r="AP9" s="34"/>
      <c r="AQ9" s="34"/>
      <c r="AR9" s="34"/>
      <c r="AS9" s="34"/>
      <c r="AT9" s="34" t="s">
        <v>18</v>
      </c>
      <c r="AU9" s="34"/>
      <c r="AV9" s="34"/>
      <c r="AW9" s="34"/>
      <c r="AX9" s="34"/>
      <c r="AY9" s="34"/>
      <c r="AZ9" s="34"/>
      <c r="BA9" s="34"/>
      <c r="BB9" s="34" t="s">
        <v>19</v>
      </c>
      <c r="BC9" s="34"/>
      <c r="BD9" s="34"/>
      <c r="BE9" s="34"/>
      <c r="BF9" s="34"/>
      <c r="BG9" s="34"/>
      <c r="BH9" s="34"/>
      <c r="BI9" s="34"/>
      <c r="BJ9" s="3"/>
      <c r="BK9" s="3"/>
      <c r="BL9" s="75" t="s">
        <v>20</v>
      </c>
      <c r="BM9" s="76"/>
      <c r="BN9" s="77" t="s">
        <v>21</v>
      </c>
      <c r="BO9" s="77"/>
      <c r="BP9" s="77"/>
      <c r="BQ9" s="77"/>
      <c r="BR9" s="77"/>
      <c r="BS9" s="77"/>
      <c r="BT9" s="77"/>
      <c r="BU9" s="77"/>
      <c r="BV9" s="77"/>
      <c r="BW9" s="77"/>
      <c r="BX9" s="77"/>
      <c r="BY9" s="78"/>
    </row>
    <row r="10" spans="1:78" ht="18.75" customHeight="1" x14ac:dyDescent="0.15">
      <c r="A10" s="2"/>
      <c r="B10" s="38" t="str">
        <f>データ!N6</f>
        <v>-</v>
      </c>
      <c r="C10" s="38"/>
      <c r="D10" s="38"/>
      <c r="E10" s="38"/>
      <c r="F10" s="38"/>
      <c r="G10" s="38"/>
      <c r="H10" s="38"/>
      <c r="I10" s="38">
        <f>データ!O6</f>
        <v>52.26</v>
      </c>
      <c r="J10" s="38"/>
      <c r="K10" s="38"/>
      <c r="L10" s="38"/>
      <c r="M10" s="38"/>
      <c r="N10" s="38"/>
      <c r="O10" s="38"/>
      <c r="P10" s="38">
        <f>データ!P6</f>
        <v>61.28</v>
      </c>
      <c r="Q10" s="38"/>
      <c r="R10" s="38"/>
      <c r="S10" s="38"/>
      <c r="T10" s="38"/>
      <c r="U10" s="38"/>
      <c r="V10" s="38"/>
      <c r="W10" s="38">
        <f>データ!Q6</f>
        <v>90.09</v>
      </c>
      <c r="X10" s="38"/>
      <c r="Y10" s="38"/>
      <c r="Z10" s="38"/>
      <c r="AA10" s="38"/>
      <c r="AB10" s="38"/>
      <c r="AC10" s="38"/>
      <c r="AD10" s="41">
        <f>データ!R6</f>
        <v>2470</v>
      </c>
      <c r="AE10" s="41"/>
      <c r="AF10" s="41"/>
      <c r="AG10" s="41"/>
      <c r="AH10" s="41"/>
      <c r="AI10" s="41"/>
      <c r="AJ10" s="41"/>
      <c r="AK10" s="2"/>
      <c r="AL10" s="41">
        <f>データ!V6</f>
        <v>30310</v>
      </c>
      <c r="AM10" s="41"/>
      <c r="AN10" s="41"/>
      <c r="AO10" s="41"/>
      <c r="AP10" s="41"/>
      <c r="AQ10" s="41"/>
      <c r="AR10" s="41"/>
      <c r="AS10" s="41"/>
      <c r="AT10" s="38">
        <f>データ!W6</f>
        <v>9.92</v>
      </c>
      <c r="AU10" s="38"/>
      <c r="AV10" s="38"/>
      <c r="AW10" s="38"/>
      <c r="AX10" s="38"/>
      <c r="AY10" s="38"/>
      <c r="AZ10" s="38"/>
      <c r="BA10" s="38"/>
      <c r="BB10" s="38">
        <f>データ!X6</f>
        <v>3055.44</v>
      </c>
      <c r="BC10" s="38"/>
      <c r="BD10" s="38"/>
      <c r="BE10" s="38"/>
      <c r="BF10" s="38"/>
      <c r="BG10" s="38"/>
      <c r="BH10" s="38"/>
      <c r="BI10" s="38"/>
      <c r="BJ10" s="2"/>
      <c r="BK10" s="2"/>
      <c r="BL10" s="62" t="s">
        <v>22</v>
      </c>
      <c r="BM10" s="63"/>
      <c r="BN10" s="64" t="s">
        <v>23</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24</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25</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5"/>
      <c r="BM15" s="46"/>
      <c r="BN15" s="46"/>
      <c r="BO15" s="46"/>
      <c r="BP15" s="46"/>
      <c r="BQ15" s="46"/>
      <c r="BR15" s="46"/>
      <c r="BS15" s="46"/>
      <c r="BT15" s="46"/>
      <c r="BU15" s="46"/>
      <c r="BV15" s="46"/>
      <c r="BW15" s="46"/>
      <c r="BX15" s="46"/>
      <c r="BY15" s="46"/>
      <c r="BZ15" s="4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115</v>
      </c>
      <c r="BM16" s="57"/>
      <c r="BN16" s="57"/>
      <c r="BO16" s="57"/>
      <c r="BP16" s="57"/>
      <c r="BQ16" s="57"/>
      <c r="BR16" s="57"/>
      <c r="BS16" s="57"/>
      <c r="BT16" s="57"/>
      <c r="BU16" s="57"/>
      <c r="BV16" s="57"/>
      <c r="BW16" s="57"/>
      <c r="BX16" s="57"/>
      <c r="BY16" s="57"/>
      <c r="BZ16" s="58"/>
    </row>
    <row r="17" spans="1:81"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81"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81"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81"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81"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81"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c r="CC22" s="29"/>
    </row>
    <row r="23" spans="1:81"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81"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81"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81"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81"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81"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81"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81"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81"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81"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2" t="s">
        <v>27</v>
      </c>
      <c r="BM45" s="43"/>
      <c r="BN45" s="43"/>
      <c r="BO45" s="43"/>
      <c r="BP45" s="43"/>
      <c r="BQ45" s="43"/>
      <c r="BR45" s="43"/>
      <c r="BS45" s="43"/>
      <c r="BT45" s="43"/>
      <c r="BU45" s="43"/>
      <c r="BV45" s="43"/>
      <c r="BW45" s="43"/>
      <c r="BX45" s="43"/>
      <c r="BY45" s="43"/>
      <c r="BZ45" s="4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5"/>
      <c r="BM46" s="46"/>
      <c r="BN46" s="46"/>
      <c r="BO46" s="46"/>
      <c r="BP46" s="46"/>
      <c r="BQ46" s="46"/>
      <c r="BR46" s="46"/>
      <c r="BS46" s="46"/>
      <c r="BT46" s="46"/>
      <c r="BU46" s="46"/>
      <c r="BV46" s="46"/>
      <c r="BW46" s="46"/>
      <c r="BX46" s="46"/>
      <c r="BY46" s="46"/>
      <c r="BZ46" s="4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56"/>
      <c r="BM60" s="57"/>
      <c r="BN60" s="57"/>
      <c r="BO60" s="57"/>
      <c r="BP60" s="57"/>
      <c r="BQ60" s="57"/>
      <c r="BR60" s="57"/>
      <c r="BS60" s="57"/>
      <c r="BT60" s="57"/>
      <c r="BU60" s="57"/>
      <c r="BV60" s="57"/>
      <c r="BW60" s="57"/>
      <c r="BX60" s="57"/>
      <c r="BY60" s="57"/>
      <c r="BZ60" s="5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2" t="s">
        <v>29</v>
      </c>
      <c r="BM64" s="43"/>
      <c r="BN64" s="43"/>
      <c r="BO64" s="43"/>
      <c r="BP64" s="43"/>
      <c r="BQ64" s="43"/>
      <c r="BR64" s="43"/>
      <c r="BS64" s="43"/>
      <c r="BT64" s="43"/>
      <c r="BU64" s="43"/>
      <c r="BV64" s="43"/>
      <c r="BW64" s="43"/>
      <c r="BX64" s="43"/>
      <c r="BY64" s="43"/>
      <c r="BZ64" s="4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5"/>
      <c r="BM65" s="46"/>
      <c r="BN65" s="46"/>
      <c r="BO65" s="46"/>
      <c r="BP65" s="46"/>
      <c r="BQ65" s="46"/>
      <c r="BR65" s="46"/>
      <c r="BS65" s="46"/>
      <c r="BT65" s="46"/>
      <c r="BU65" s="46"/>
      <c r="BV65" s="46"/>
      <c r="BW65" s="46"/>
      <c r="BX65" s="46"/>
      <c r="BY65" s="46"/>
      <c r="BZ65" s="4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117</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66" t="s">
        <v>30</v>
      </c>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GtpAmEL+3xqFNMPe/JCjEafQVXL3Pk+z3QT3lSMvMx+6R5B235iRfXtPzMog5e+vuUdtJIRyTdzvZNma4WCag==" saltValue="UdKvw1yAdZ9kHcWYvpRQ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x14ac:dyDescent="0.15">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242101</v>
      </c>
      <c r="D6" s="19">
        <f t="shared" si="3"/>
        <v>46</v>
      </c>
      <c r="E6" s="19">
        <f t="shared" si="3"/>
        <v>17</v>
      </c>
      <c r="F6" s="19">
        <f t="shared" si="3"/>
        <v>1</v>
      </c>
      <c r="G6" s="19">
        <f t="shared" si="3"/>
        <v>0</v>
      </c>
      <c r="H6" s="19" t="str">
        <f t="shared" si="3"/>
        <v>三重県　亀山市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52.26</v>
      </c>
      <c r="P6" s="20">
        <f t="shared" si="3"/>
        <v>61.28</v>
      </c>
      <c r="Q6" s="20">
        <f t="shared" si="3"/>
        <v>90.09</v>
      </c>
      <c r="R6" s="20">
        <f t="shared" si="3"/>
        <v>2470</v>
      </c>
      <c r="S6" s="20">
        <f t="shared" si="3"/>
        <v>49438</v>
      </c>
      <c r="T6" s="20">
        <f t="shared" si="3"/>
        <v>191.04</v>
      </c>
      <c r="U6" s="20">
        <f t="shared" si="3"/>
        <v>258.77999999999997</v>
      </c>
      <c r="V6" s="20">
        <f t="shared" si="3"/>
        <v>30310</v>
      </c>
      <c r="W6" s="20">
        <f t="shared" si="3"/>
        <v>9.92</v>
      </c>
      <c r="X6" s="20">
        <f t="shared" si="3"/>
        <v>3055.44</v>
      </c>
      <c r="Y6" s="21">
        <f>IF(Y7="",NA(),Y7)</f>
        <v>102.92</v>
      </c>
      <c r="Z6" s="21">
        <f t="shared" ref="Z6:AH6" si="4">IF(Z7="",NA(),Z7)</f>
        <v>103.95</v>
      </c>
      <c r="AA6" s="21">
        <f t="shared" si="4"/>
        <v>102.5</v>
      </c>
      <c r="AB6" s="21">
        <f t="shared" si="4"/>
        <v>104.12</v>
      </c>
      <c r="AC6" s="21">
        <f t="shared" si="4"/>
        <v>102.6</v>
      </c>
      <c r="AD6" s="21">
        <f t="shared" si="4"/>
        <v>108.11</v>
      </c>
      <c r="AE6" s="21">
        <f t="shared" si="4"/>
        <v>104.14</v>
      </c>
      <c r="AF6" s="21">
        <f t="shared" si="4"/>
        <v>106.57</v>
      </c>
      <c r="AG6" s="21">
        <f t="shared" si="4"/>
        <v>107.21</v>
      </c>
      <c r="AH6" s="21">
        <f t="shared" si="4"/>
        <v>108.61</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11.49</v>
      </c>
      <c r="AT6" s="20" t="str">
        <f>IF(AT7="","",IF(AT7="-","【-】","【"&amp;SUBSTITUTE(TEXT(AT7,"#,##0.00"),"-","△")&amp;"】"))</f>
        <v>【3.09】</v>
      </c>
      <c r="AU6" s="21">
        <f>IF(AU7="",NA(),AU7)</f>
        <v>125.51</v>
      </c>
      <c r="AV6" s="21">
        <f t="shared" ref="AV6:BD6" si="6">IF(AV7="",NA(),AV7)</f>
        <v>135.36000000000001</v>
      </c>
      <c r="AW6" s="21">
        <f t="shared" si="6"/>
        <v>139.58000000000001</v>
      </c>
      <c r="AX6" s="21">
        <f t="shared" si="6"/>
        <v>141.57</v>
      </c>
      <c r="AY6" s="21">
        <f t="shared" si="6"/>
        <v>151.6</v>
      </c>
      <c r="AZ6" s="21">
        <f t="shared" si="6"/>
        <v>62.25</v>
      </c>
      <c r="BA6" s="21">
        <f t="shared" si="6"/>
        <v>52.32</v>
      </c>
      <c r="BB6" s="21">
        <f t="shared" si="6"/>
        <v>47.03</v>
      </c>
      <c r="BC6" s="21">
        <f t="shared" si="6"/>
        <v>40.67</v>
      </c>
      <c r="BD6" s="21">
        <f t="shared" si="6"/>
        <v>52.69</v>
      </c>
      <c r="BE6" s="20" t="str">
        <f>IF(BE7="","",IF(BE7="-","【-】","【"&amp;SUBSTITUTE(TEXT(BE7,"#,##0.00"),"-","△")&amp;"】"))</f>
        <v>【71.39】</v>
      </c>
      <c r="BF6" s="21">
        <f>IF(BF7="",NA(),BF7)</f>
        <v>337.19</v>
      </c>
      <c r="BG6" s="21">
        <f t="shared" ref="BG6:BO6" si="7">IF(BG7="",NA(),BG7)</f>
        <v>420.47</v>
      </c>
      <c r="BH6" s="21">
        <f t="shared" si="7"/>
        <v>374.14</v>
      </c>
      <c r="BI6" s="21">
        <f t="shared" si="7"/>
        <v>325.99</v>
      </c>
      <c r="BJ6" s="21">
        <f t="shared" si="7"/>
        <v>345.63</v>
      </c>
      <c r="BK6" s="21">
        <f t="shared" si="7"/>
        <v>966.33</v>
      </c>
      <c r="BL6" s="21">
        <f t="shared" si="7"/>
        <v>958.81</v>
      </c>
      <c r="BM6" s="21">
        <f t="shared" si="7"/>
        <v>1001.3</v>
      </c>
      <c r="BN6" s="21">
        <f t="shared" si="7"/>
        <v>1050.51</v>
      </c>
      <c r="BO6" s="21">
        <f t="shared" si="7"/>
        <v>998.38</v>
      </c>
      <c r="BP6" s="20" t="str">
        <f>IF(BP7="","",IF(BP7="-","【-】","【"&amp;SUBSTITUTE(TEXT(BP7,"#,##0.00"),"-","△")&amp;"】"))</f>
        <v>【669.11】</v>
      </c>
      <c r="BQ6" s="21">
        <f>IF(BQ7="",NA(),BQ7)</f>
        <v>100</v>
      </c>
      <c r="BR6" s="21">
        <f t="shared" ref="BR6:BZ6" si="8">IF(BR7="",NA(),BR7)</f>
        <v>100</v>
      </c>
      <c r="BS6" s="21">
        <f t="shared" si="8"/>
        <v>99.86</v>
      </c>
      <c r="BT6" s="21">
        <f t="shared" si="8"/>
        <v>98.13</v>
      </c>
      <c r="BU6" s="21">
        <f t="shared" si="8"/>
        <v>97.77</v>
      </c>
      <c r="BV6" s="21">
        <f t="shared" si="8"/>
        <v>81.739999999999995</v>
      </c>
      <c r="BW6" s="21">
        <f t="shared" si="8"/>
        <v>82.88</v>
      </c>
      <c r="BX6" s="21">
        <f t="shared" si="8"/>
        <v>81.88</v>
      </c>
      <c r="BY6" s="21">
        <f t="shared" si="8"/>
        <v>82.65</v>
      </c>
      <c r="BZ6" s="21">
        <f t="shared" si="8"/>
        <v>95.92</v>
      </c>
      <c r="CA6" s="20" t="str">
        <f>IF(CA7="","",IF(CA7="-","【-】","【"&amp;SUBSTITUTE(TEXT(CA7,"#,##0.00"),"-","△")&amp;"】"))</f>
        <v>【99.73】</v>
      </c>
      <c r="CB6" s="21">
        <f>IF(CB7="",NA(),CB7)</f>
        <v>154.12</v>
      </c>
      <c r="CC6" s="21">
        <f t="shared" ref="CC6:CK6" si="9">IF(CC7="",NA(),CC7)</f>
        <v>152</v>
      </c>
      <c r="CD6" s="21">
        <f t="shared" si="9"/>
        <v>150</v>
      </c>
      <c r="CE6" s="21">
        <f t="shared" si="9"/>
        <v>150</v>
      </c>
      <c r="CF6" s="21">
        <f t="shared" si="9"/>
        <v>150</v>
      </c>
      <c r="CG6" s="21">
        <f t="shared" si="9"/>
        <v>194.31</v>
      </c>
      <c r="CH6" s="21">
        <f t="shared" si="9"/>
        <v>190.99</v>
      </c>
      <c r="CI6" s="21">
        <f t="shared" si="9"/>
        <v>187.55</v>
      </c>
      <c r="CJ6" s="21">
        <f t="shared" si="9"/>
        <v>186.3</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51.2</v>
      </c>
      <c r="CW6" s="20" t="str">
        <f>IF(CW7="","",IF(CW7="-","【-】","【"&amp;SUBSTITUTE(TEXT(CW7,"#,##0.00"),"-","△")&amp;"】"))</f>
        <v>【59.99】</v>
      </c>
      <c r="CX6" s="21">
        <f>IF(CX7="",NA(),CX7)</f>
        <v>76.84</v>
      </c>
      <c r="CY6" s="21">
        <f t="shared" ref="CY6:DG6" si="11">IF(CY7="",NA(),CY7)</f>
        <v>76.75</v>
      </c>
      <c r="CZ6" s="21">
        <f t="shared" si="11"/>
        <v>76.06</v>
      </c>
      <c r="DA6" s="21">
        <f t="shared" si="11"/>
        <v>76.989999999999995</v>
      </c>
      <c r="DB6" s="21">
        <f t="shared" si="11"/>
        <v>77.959999999999994</v>
      </c>
      <c r="DC6" s="21">
        <f t="shared" si="11"/>
        <v>83.51</v>
      </c>
      <c r="DD6" s="21">
        <f t="shared" si="11"/>
        <v>83.02</v>
      </c>
      <c r="DE6" s="21">
        <f t="shared" si="11"/>
        <v>82.55</v>
      </c>
      <c r="DF6" s="21">
        <f t="shared" si="11"/>
        <v>82.08</v>
      </c>
      <c r="DG6" s="21">
        <f t="shared" si="11"/>
        <v>85.03</v>
      </c>
      <c r="DH6" s="20" t="str">
        <f>IF(DH7="","",IF(DH7="-","【-】","【"&amp;SUBSTITUTE(TEXT(DH7,"#,##0.00"),"-","△")&amp;"】"))</f>
        <v>【95.72】</v>
      </c>
      <c r="DI6" s="21">
        <f>IF(DI7="",NA(),DI7)</f>
        <v>6.79</v>
      </c>
      <c r="DJ6" s="21">
        <f t="shared" ref="DJ6:DR6" si="12">IF(DJ7="",NA(),DJ7)</f>
        <v>8.93</v>
      </c>
      <c r="DK6" s="21">
        <f t="shared" si="12"/>
        <v>10.75</v>
      </c>
      <c r="DL6" s="21">
        <f t="shared" si="12"/>
        <v>12.67</v>
      </c>
      <c r="DM6" s="21">
        <f t="shared" si="12"/>
        <v>14.4</v>
      </c>
      <c r="DN6" s="21">
        <f t="shared" si="12"/>
        <v>21.16</v>
      </c>
      <c r="DO6" s="21">
        <f t="shared" si="12"/>
        <v>15.95</v>
      </c>
      <c r="DP6" s="21">
        <f t="shared" si="12"/>
        <v>15.85</v>
      </c>
      <c r="DQ6" s="21">
        <f t="shared" si="12"/>
        <v>12.7</v>
      </c>
      <c r="DR6" s="21">
        <f t="shared" si="12"/>
        <v>17.809999999999999</v>
      </c>
      <c r="DS6" s="20" t="str">
        <f>IF(DS7="","",IF(DS7="-","【-】","【"&amp;SUBSTITUTE(TEXT(DS7,"#,##0.00"),"-","△")&amp;"】"))</f>
        <v>【38.17】</v>
      </c>
      <c r="DT6" s="20">
        <f>IF(DT7="",NA(),DT7)</f>
        <v>0</v>
      </c>
      <c r="DU6" s="20">
        <f t="shared" ref="DU6:EC6" si="13">IF(DU7="",NA(),DU7)</f>
        <v>0</v>
      </c>
      <c r="DV6" s="20">
        <f t="shared" si="13"/>
        <v>0</v>
      </c>
      <c r="DW6" s="20">
        <f t="shared" si="13"/>
        <v>0</v>
      </c>
      <c r="DX6" s="21">
        <f t="shared" si="13"/>
        <v>3.95</v>
      </c>
      <c r="DY6" s="20">
        <f t="shared" si="13"/>
        <v>0</v>
      </c>
      <c r="DZ6" s="20">
        <f t="shared" si="13"/>
        <v>0</v>
      </c>
      <c r="EA6" s="20">
        <f t="shared" si="13"/>
        <v>0</v>
      </c>
      <c r="EB6" s="20">
        <f t="shared" si="13"/>
        <v>0</v>
      </c>
      <c r="EC6" s="21">
        <f t="shared" si="13"/>
        <v>0.64</v>
      </c>
      <c r="ED6" s="20" t="str">
        <f>IF(ED7="","",IF(ED7="-","【-】","【"&amp;SUBSTITUTE(TEXT(ED7,"#,##0.00"),"-","△")&amp;"】"))</f>
        <v>【6.54】</v>
      </c>
      <c r="EE6" s="20">
        <f>IF(EE7="",NA(),EE7)</f>
        <v>0</v>
      </c>
      <c r="EF6" s="20">
        <f t="shared" ref="EF6:EN6" si="14">IF(EF7="",NA(),EF7)</f>
        <v>0</v>
      </c>
      <c r="EG6" s="20">
        <f t="shared" si="14"/>
        <v>0</v>
      </c>
      <c r="EH6" s="20">
        <f t="shared" si="14"/>
        <v>0</v>
      </c>
      <c r="EI6" s="21">
        <f t="shared" si="14"/>
        <v>0.24</v>
      </c>
      <c r="EJ6" s="21">
        <f t="shared" si="14"/>
        <v>0.16</v>
      </c>
      <c r="EK6" s="21">
        <f t="shared" si="14"/>
        <v>0.13</v>
      </c>
      <c r="EL6" s="21">
        <f t="shared" si="14"/>
        <v>0.15</v>
      </c>
      <c r="EM6" s="21">
        <f t="shared" si="14"/>
        <v>1.65</v>
      </c>
      <c r="EN6" s="21">
        <f t="shared" si="14"/>
        <v>0.06</v>
      </c>
      <c r="EO6" s="20" t="str">
        <f>IF(EO7="","",IF(EO7="-","【-】","【"&amp;SUBSTITUTE(TEXT(EO7,"#,##0.00"),"-","△")&amp;"】"))</f>
        <v>【0.24】</v>
      </c>
    </row>
    <row r="7" spans="1:148" s="22" customFormat="1" x14ac:dyDescent="0.15">
      <c r="A7" s="14"/>
      <c r="B7" s="23">
        <v>2021</v>
      </c>
      <c r="C7" s="23">
        <v>242101</v>
      </c>
      <c r="D7" s="23">
        <v>46</v>
      </c>
      <c r="E7" s="23">
        <v>17</v>
      </c>
      <c r="F7" s="23">
        <v>1</v>
      </c>
      <c r="G7" s="23">
        <v>0</v>
      </c>
      <c r="H7" s="23" t="s">
        <v>96</v>
      </c>
      <c r="I7" s="23" t="s">
        <v>97</v>
      </c>
      <c r="J7" s="23" t="s">
        <v>98</v>
      </c>
      <c r="K7" s="23" t="s">
        <v>99</v>
      </c>
      <c r="L7" s="23" t="s">
        <v>100</v>
      </c>
      <c r="M7" s="23" t="s">
        <v>101</v>
      </c>
      <c r="N7" s="24" t="s">
        <v>102</v>
      </c>
      <c r="O7" s="24">
        <v>52.26</v>
      </c>
      <c r="P7" s="24">
        <v>61.28</v>
      </c>
      <c r="Q7" s="24">
        <v>90.09</v>
      </c>
      <c r="R7" s="24">
        <v>2470</v>
      </c>
      <c r="S7" s="24">
        <v>49438</v>
      </c>
      <c r="T7" s="24">
        <v>191.04</v>
      </c>
      <c r="U7" s="24">
        <v>258.77999999999997</v>
      </c>
      <c r="V7" s="24">
        <v>30310</v>
      </c>
      <c r="W7" s="24">
        <v>9.92</v>
      </c>
      <c r="X7" s="24">
        <v>3055.44</v>
      </c>
      <c r="Y7" s="24">
        <v>102.92</v>
      </c>
      <c r="Z7" s="24">
        <v>103.95</v>
      </c>
      <c r="AA7" s="24">
        <v>102.5</v>
      </c>
      <c r="AB7" s="24">
        <v>104.12</v>
      </c>
      <c r="AC7" s="24">
        <v>102.6</v>
      </c>
      <c r="AD7" s="24">
        <v>108.11</v>
      </c>
      <c r="AE7" s="24">
        <v>104.14</v>
      </c>
      <c r="AF7" s="24">
        <v>106.57</v>
      </c>
      <c r="AG7" s="24">
        <v>107.21</v>
      </c>
      <c r="AH7" s="24">
        <v>108.61</v>
      </c>
      <c r="AI7" s="24">
        <v>107.02</v>
      </c>
      <c r="AJ7" s="24">
        <v>0</v>
      </c>
      <c r="AK7" s="24">
        <v>0</v>
      </c>
      <c r="AL7" s="24">
        <v>0</v>
      </c>
      <c r="AM7" s="24">
        <v>0</v>
      </c>
      <c r="AN7" s="24">
        <v>0</v>
      </c>
      <c r="AO7" s="24">
        <v>86.54</v>
      </c>
      <c r="AP7" s="24">
        <v>73.180000000000007</v>
      </c>
      <c r="AQ7" s="24">
        <v>53.44</v>
      </c>
      <c r="AR7" s="24">
        <v>43.71</v>
      </c>
      <c r="AS7" s="24">
        <v>11.49</v>
      </c>
      <c r="AT7" s="24">
        <v>3.09</v>
      </c>
      <c r="AU7" s="24">
        <v>125.51</v>
      </c>
      <c r="AV7" s="24">
        <v>135.36000000000001</v>
      </c>
      <c r="AW7" s="24">
        <v>139.58000000000001</v>
      </c>
      <c r="AX7" s="24">
        <v>141.57</v>
      </c>
      <c r="AY7" s="24">
        <v>151.6</v>
      </c>
      <c r="AZ7" s="24">
        <v>62.25</v>
      </c>
      <c r="BA7" s="24">
        <v>52.32</v>
      </c>
      <c r="BB7" s="24">
        <v>47.03</v>
      </c>
      <c r="BC7" s="24">
        <v>40.67</v>
      </c>
      <c r="BD7" s="24">
        <v>52.69</v>
      </c>
      <c r="BE7" s="24">
        <v>71.39</v>
      </c>
      <c r="BF7" s="24">
        <v>337.19</v>
      </c>
      <c r="BG7" s="24">
        <v>420.47</v>
      </c>
      <c r="BH7" s="24">
        <v>374.14</v>
      </c>
      <c r="BI7" s="24">
        <v>325.99</v>
      </c>
      <c r="BJ7" s="24">
        <v>345.63</v>
      </c>
      <c r="BK7" s="24">
        <v>966.33</v>
      </c>
      <c r="BL7" s="24">
        <v>958.81</v>
      </c>
      <c r="BM7" s="24">
        <v>1001.3</v>
      </c>
      <c r="BN7" s="24">
        <v>1050.51</v>
      </c>
      <c r="BO7" s="24">
        <v>998.38</v>
      </c>
      <c r="BP7" s="24">
        <v>669.11</v>
      </c>
      <c r="BQ7" s="24">
        <v>100</v>
      </c>
      <c r="BR7" s="24">
        <v>100</v>
      </c>
      <c r="BS7" s="24">
        <v>99.86</v>
      </c>
      <c r="BT7" s="24">
        <v>98.13</v>
      </c>
      <c r="BU7" s="24">
        <v>97.77</v>
      </c>
      <c r="BV7" s="24">
        <v>81.739999999999995</v>
      </c>
      <c r="BW7" s="24">
        <v>82.88</v>
      </c>
      <c r="BX7" s="24">
        <v>81.88</v>
      </c>
      <c r="BY7" s="24">
        <v>82.65</v>
      </c>
      <c r="BZ7" s="24">
        <v>95.92</v>
      </c>
      <c r="CA7" s="24">
        <v>99.73</v>
      </c>
      <c r="CB7" s="24">
        <v>154.12</v>
      </c>
      <c r="CC7" s="24">
        <v>152</v>
      </c>
      <c r="CD7" s="24">
        <v>150</v>
      </c>
      <c r="CE7" s="24">
        <v>150</v>
      </c>
      <c r="CF7" s="24">
        <v>150</v>
      </c>
      <c r="CG7" s="24">
        <v>194.31</v>
      </c>
      <c r="CH7" s="24">
        <v>190.99</v>
      </c>
      <c r="CI7" s="24">
        <v>187.55</v>
      </c>
      <c r="CJ7" s="24">
        <v>186.3</v>
      </c>
      <c r="CK7" s="24">
        <v>156.75</v>
      </c>
      <c r="CL7" s="24">
        <v>134.97999999999999</v>
      </c>
      <c r="CM7" s="24" t="s">
        <v>102</v>
      </c>
      <c r="CN7" s="24" t="s">
        <v>102</v>
      </c>
      <c r="CO7" s="24" t="s">
        <v>102</v>
      </c>
      <c r="CP7" s="24" t="s">
        <v>102</v>
      </c>
      <c r="CQ7" s="24" t="s">
        <v>102</v>
      </c>
      <c r="CR7" s="24">
        <v>53.5</v>
      </c>
      <c r="CS7" s="24">
        <v>52.58</v>
      </c>
      <c r="CT7" s="24">
        <v>50.94</v>
      </c>
      <c r="CU7" s="24">
        <v>50.53</v>
      </c>
      <c r="CV7" s="24">
        <v>51.2</v>
      </c>
      <c r="CW7" s="24">
        <v>59.99</v>
      </c>
      <c r="CX7" s="24">
        <v>76.84</v>
      </c>
      <c r="CY7" s="24">
        <v>76.75</v>
      </c>
      <c r="CZ7" s="24">
        <v>76.06</v>
      </c>
      <c r="DA7" s="24">
        <v>76.989999999999995</v>
      </c>
      <c r="DB7" s="24">
        <v>77.959999999999994</v>
      </c>
      <c r="DC7" s="24">
        <v>83.51</v>
      </c>
      <c r="DD7" s="24">
        <v>83.02</v>
      </c>
      <c r="DE7" s="24">
        <v>82.55</v>
      </c>
      <c r="DF7" s="24">
        <v>82.08</v>
      </c>
      <c r="DG7" s="24">
        <v>85.03</v>
      </c>
      <c r="DH7" s="24">
        <v>95.72</v>
      </c>
      <c r="DI7" s="24">
        <v>6.79</v>
      </c>
      <c r="DJ7" s="24">
        <v>8.93</v>
      </c>
      <c r="DK7" s="24">
        <v>10.75</v>
      </c>
      <c r="DL7" s="24">
        <v>12.67</v>
      </c>
      <c r="DM7" s="24">
        <v>14.4</v>
      </c>
      <c r="DN7" s="24">
        <v>21.16</v>
      </c>
      <c r="DO7" s="24">
        <v>15.95</v>
      </c>
      <c r="DP7" s="24">
        <v>15.85</v>
      </c>
      <c r="DQ7" s="24">
        <v>12.7</v>
      </c>
      <c r="DR7" s="24">
        <v>17.809999999999999</v>
      </c>
      <c r="DS7" s="24">
        <v>38.17</v>
      </c>
      <c r="DT7" s="24">
        <v>0</v>
      </c>
      <c r="DU7" s="24">
        <v>0</v>
      </c>
      <c r="DV7" s="24">
        <v>0</v>
      </c>
      <c r="DW7" s="24">
        <v>0</v>
      </c>
      <c r="DX7" s="24">
        <v>3.95</v>
      </c>
      <c r="DY7" s="24">
        <v>0</v>
      </c>
      <c r="DZ7" s="24">
        <v>0</v>
      </c>
      <c r="EA7" s="24">
        <v>0</v>
      </c>
      <c r="EB7" s="24">
        <v>0</v>
      </c>
      <c r="EC7" s="24">
        <v>0.64</v>
      </c>
      <c r="ED7" s="24">
        <v>6.54</v>
      </c>
      <c r="EE7" s="24">
        <v>0</v>
      </c>
      <c r="EF7" s="24">
        <v>0</v>
      </c>
      <c r="EG7" s="24">
        <v>0</v>
      </c>
      <c r="EH7" s="24">
        <v>0</v>
      </c>
      <c r="EI7" s="24">
        <v>0.24</v>
      </c>
      <c r="EJ7" s="24">
        <v>0.16</v>
      </c>
      <c r="EK7" s="24">
        <v>0.13</v>
      </c>
      <c r="EL7" s="24">
        <v>0.15</v>
      </c>
      <c r="EM7" s="24">
        <v>1.65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2023-01-19T06:12:05Z</cp:lastPrinted>
  <dcterms:created xsi:type="dcterms:W3CDTF">2023-01-12T23:32:00Z</dcterms:created>
  <dcterms:modified xsi:type="dcterms:W3CDTF">2023-01-19T23:30:25Z</dcterms:modified>
  <cp:category/>
</cp:coreProperties>
</file>