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4\Desktop\"/>
    </mc:Choice>
  </mc:AlternateContent>
  <workbookProtection workbookAlgorithmName="SHA-512" workbookHashValue="dTfI5f3CUg8oXyedE4jBD6zd1W+Gxb6g2FdhuLLUyh++QiYgIWlA+7jaJjVhxC+sFtMoztEloLQFbeqbB27jnw==" workbookSaltValue="bHDKuFFSKlI7KvFRy5O3rg==" workbookSpinCount="100000" lockStructure="1"/>
  <bookViews>
    <workbookView xWindow="0" yWindow="0" windowWidth="28800" windowHeight="122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W10" i="4"/>
  <c r="P10" i="4"/>
  <c r="BB8" i="4"/>
  <c r="AT8" i="4"/>
  <c r="AD8" i="4"/>
  <c r="W8" i="4"/>
  <c r="P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<sst xmlns="http://schemas.openxmlformats.org/spreadsheetml/2006/main" count="236" uniqueCount="116">
  <si>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</si>
  <si>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</si>
  <si>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</si>
  <si>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</si>
  <si>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</si>
  <si>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</si>
  <si>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</si>
  <si>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</si>
  <si>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</si>
  <si>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</si>
  <si>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</si>
  <si>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</si>
  <si>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</si>
  <si>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</si>
  <si>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</si>
  <si>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</si>
  <si>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</si>
  <si>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</si>
  <si>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</si>
  <si>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</si>
  <si>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</si>
  <si>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</si>
  <si>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</si>
  <si>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</si>
  <si>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</si>
  <si>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</si>
  <si>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</si>
  <si>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</si>
  <si>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</si>
  <si>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</si>
  <si>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</si>
  <si>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</si>
  <si>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</si>
  <si>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</si>
  <si>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</si>
  <si>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</si>
  <si>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</si>
  <si>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</si>
  <si>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</si>
  <si>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</si>
  <si>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</si>
  <si>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</si>
  <si>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</si>
  <si>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</si>
  <si>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</si>
  <si>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</si>
  <si>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</si>
  <si>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</si>
  <si>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</si>
  <si>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</si>
  <si>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</si>
  <si>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</si>
  <si>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</si>
  <si>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</si>
  <si>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</si>
  <si>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</si>
  <si>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</si>
  <si>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</si>
  <si>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</si>
  <si>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</si>
  <si>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</si>
  <si>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</si>
  <si>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</si>
  <si>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</si>
  <si>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</si>
  <si>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</si>
  <si>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</si>
  <si>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</si>
  <si>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</si>
  <si>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</si>
  <si>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</si>
  <si>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</si>
  <si>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</si>
  <si>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</si>
  <si>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</si>
  <si>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</si>
  <si>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</si>
  <si>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</si>
  <si>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</si>
  <si>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</si>
  <si>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</si>
  <si>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</si>
  <si>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</si>
  <si>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</si>
  <si>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</si>
  <si>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</si>
  <si>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</si>
  <si>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</si>
  <si>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</si>
  <si>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</si>
  <si>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</si>
  <si>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</si>
  <si>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</si>
  <si>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</si>
  <si>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</si>
  <si>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</si>
  <si>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</si>
  <si>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</si>
  <si>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</si>
  <si>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</si>
  <si>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</si>
  <si>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</si>
  <si>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</si>
  <si>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</si>
  <si>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</si>
  <si>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</si>
  <si>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</si>
  <si>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</si>
  <si>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</si>
  <si>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</si>
  <si>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</si>
  <si>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</si>
  <si>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</si>
  <si>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有形固定資産のうち償却対象資産の減価償却がどの程度進んでいるかを指す指標で、資産の老朽化度合を示しています。本市の指標は10.75％であり、老朽化度合いは低いと言えます。また、本市には、法定耐用年数を超えるような管渠は存在しないため、②管渠老朽化率及び③管渠改善率は0％です。
　しかしながら、平成6年度の事業開始から20年以上経過しており、マンホールポンプ等の施設については更新時期を迎えつつあります。改善更新は今後の大きな課題であることから、新設と更新とのバランスを図りながら計画的に事業を進めていく必要があります。</t>
    <phoneticPr fontId="4"/>
  </si>
  <si>
    <t xml:space="preserve">　本市の場合、整備途上であることから、十分な使用料収入が見込めず、一般会計からの繰入金が収益的収入の30％を占めており、経営基盤の強化が早急かつ大きな課題となっています。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t>
    <phoneticPr fontId="4"/>
  </si>
  <si>
    <t>　①経常収支比率は、料金収入や繰入金等の収益で維持管理費や支払利息等の費用をどの程度賄えているかを示す指標で、100％以上であれば単年度収支が黒字であることを表します。令和元年度の当該指標は102.50％で事業は安定しています。現状では整備途上であることから、十分な使用料収入が見込めず、営業外収益である繰入金の割合が約30％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100%以上であれば、使用料収入で処理費用を回収できているといえます。本市の場合、100%には達しておらず、一般会計からの繰入金により補っている状況で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低いことから、使用者の負担も軽いといえます。
　⑧水洗化率は、現在処理区域内人口のうち水洗便所を設置して汚水処理している人口の割合を表した指標で、類似団体と比較してやや低く、76.06％に留まっています。下水道の目的である公共用水域の水質保全は勿論のこと、経営の根幹を成す使用料収入へも影響することから、今後も普及促進に努める必要があります。</t>
    <rPh sb="84" eb="86">
      <t>レイワ</t>
    </rPh>
    <rPh sb="317" eb="319">
      <t>イジョウ</t>
    </rPh>
    <rPh sb="324" eb="327">
      <t>シヨウリョウ</t>
    </rPh>
    <rPh sb="327" eb="329">
      <t>シュウニュウ</t>
    </rPh>
    <rPh sb="330" eb="332">
      <t>ショリ</t>
    </rPh>
    <rPh sb="332" eb="334">
      <t>ヒヨウ</t>
    </rPh>
    <rPh sb="335" eb="337">
      <t>カイシュウ</t>
    </rPh>
    <rPh sb="348" eb="350">
      <t>ホンシ</t>
    </rPh>
    <rPh sb="351" eb="353">
      <t>バアイ</t>
    </rPh>
    <rPh sb="360" eb="361">
      <t>タッ</t>
    </rPh>
    <rPh sb="367" eb="369">
      <t>イッパン</t>
    </rPh>
    <rPh sb="369" eb="371">
      <t>カイケイ</t>
    </rPh>
    <rPh sb="374" eb="376">
      <t>クリイレ</t>
    </rPh>
    <rPh sb="376" eb="377">
      <t>キン</t>
    </rPh>
    <rPh sb="380" eb="381">
      <t>オギナ</t>
    </rPh>
    <rPh sb="385" eb="38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</si>
</sst>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A3-459A-9BB0-BBD94AAFD4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0.15</c:v>
                </c:pt>
                <c:pt idx="2">
                  <c:v>0.16</c:v>
                </c:pt>
                <c:pt idx="3">
                  <c:v>0.13</c:v>
                </c:pt>
                <c:pt idx="4">
                  <c:v>0.15</c:v>
                </c:pt>
              </c:numCache>
            </c:numRef>
          </c:val>
          <c:smooth val="0"/>
          <c:extLst>
            <c:ext xmlns:c16="http://schemas.microsoft.com/office/drawing/2014/chart" uri="{C3380CC4-5D6E-409C-BE32-E72D297353CC}">
              <c16:uniqueId val="{00000001-F1A3-459A-9BB0-BBD94AAFD4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A8-4FFA-9D0B-82BC0394C6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53.51</c:v>
                </c:pt>
                <c:pt idx="2">
                  <c:v>53.5</c:v>
                </c:pt>
                <c:pt idx="3">
                  <c:v>52.58</c:v>
                </c:pt>
                <c:pt idx="4">
                  <c:v>50.94</c:v>
                </c:pt>
              </c:numCache>
            </c:numRef>
          </c:val>
          <c:smooth val="0"/>
          <c:extLst>
            <c:ext xmlns:c16="http://schemas.microsoft.com/office/drawing/2014/chart" uri="{C3380CC4-5D6E-409C-BE32-E72D297353CC}">
              <c16:uniqueId val="{00000001-3BA8-4FFA-9D0B-82BC0394C6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74.819999999999993</c:v>
                </c:pt>
                <c:pt idx="1">
                  <c:v>77.2</c:v>
                </c:pt>
                <c:pt idx="2">
                  <c:v>76.84</c:v>
                </c:pt>
                <c:pt idx="3">
                  <c:v>76.75</c:v>
                </c:pt>
                <c:pt idx="4">
                  <c:v>76.06</c:v>
                </c:pt>
              </c:numCache>
            </c:numRef>
          </c:val>
          <c:extLst>
            <c:ext xmlns:c16="http://schemas.microsoft.com/office/drawing/2014/chart" uri="{C3380CC4-5D6E-409C-BE32-E72D297353CC}">
              <c16:uniqueId val="{00000000-ECCF-4475-B94D-65832CB40C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83.91</c:v>
                </c:pt>
                <c:pt idx="2">
                  <c:v>83.51</c:v>
                </c:pt>
                <c:pt idx="3">
                  <c:v>83.02</c:v>
                </c:pt>
                <c:pt idx="4">
                  <c:v>82.55</c:v>
                </c:pt>
              </c:numCache>
            </c:numRef>
          </c:val>
          <c:smooth val="0"/>
          <c:extLst>
            <c:ext xmlns:c16="http://schemas.microsoft.com/office/drawing/2014/chart" uri="{C3380CC4-5D6E-409C-BE32-E72D297353CC}">
              <c16:uniqueId val="{00000001-ECCF-4475-B94D-65832CB40C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103.19</c:v>
                </c:pt>
                <c:pt idx="1">
                  <c:v>101.51</c:v>
                </c:pt>
                <c:pt idx="2">
                  <c:v>102.92</c:v>
                </c:pt>
                <c:pt idx="3">
                  <c:v>103.95</c:v>
                </c:pt>
                <c:pt idx="4">
                  <c:v>102.5</c:v>
                </c:pt>
              </c:numCache>
            </c:numRef>
          </c:val>
          <c:extLst>
            <c:ext xmlns:c16="http://schemas.microsoft.com/office/drawing/2014/chart" uri="{C3380CC4-5D6E-409C-BE32-E72D297353CC}">
              <c16:uniqueId val="{00000000-A710-4B69-B383-0914CAA42D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106.85</c:v>
                </c:pt>
                <c:pt idx="2">
                  <c:v>108.11</c:v>
                </c:pt>
                <c:pt idx="3">
                  <c:v>104.14</c:v>
                </c:pt>
                <c:pt idx="4">
                  <c:v>106.57</c:v>
                </c:pt>
              </c:numCache>
            </c:numRef>
          </c:val>
          <c:smooth val="0"/>
          <c:extLst>
            <c:ext xmlns:c16="http://schemas.microsoft.com/office/drawing/2014/chart" uri="{C3380CC4-5D6E-409C-BE32-E72D297353CC}">
              <c16:uniqueId val="{00000001-A710-4B69-B383-0914CAA42D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2.4</c:v>
                </c:pt>
                <c:pt idx="1">
                  <c:v>4.6100000000000003</c:v>
                </c:pt>
                <c:pt idx="2">
                  <c:v>6.79</c:v>
                </c:pt>
                <c:pt idx="3">
                  <c:v>8.93</c:v>
                </c:pt>
                <c:pt idx="4">
                  <c:v>10.75</c:v>
                </c:pt>
              </c:numCache>
            </c:numRef>
          </c:val>
          <c:extLst>
            <c:ext xmlns:c16="http://schemas.microsoft.com/office/drawing/2014/chart" uri="{C3380CC4-5D6E-409C-BE32-E72D297353CC}">
              <c16:uniqueId val="{00000000-EDA9-498E-ACB0-299ACBAFE4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11.68</c:v>
                </c:pt>
                <c:pt idx="1">
                  <c:v>21.09</c:v>
                </c:pt>
                <c:pt idx="2">
                  <c:v>21.16</c:v>
                </c:pt>
                <c:pt idx="3">
                  <c:v>15.95</c:v>
                </c:pt>
                <c:pt idx="4">
                  <c:v>15.85</c:v>
                </c:pt>
              </c:numCache>
            </c:numRef>
          </c:val>
          <c:smooth val="0"/>
          <c:extLst>
            <c:ext xmlns:c16="http://schemas.microsoft.com/office/drawing/2014/chart" uri="{C3380CC4-5D6E-409C-BE32-E72D297353CC}">
              <c16:uniqueId val="{00000001-EDA9-498E-ACB0-299ACBAFE4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7E-4ABA-8544-10856C2013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7E-4ABA-8544-10856C2013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61-4099-AD4B-9375817C9A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196.92</c:v>
                </c:pt>
                <c:pt idx="1">
                  <c:v>92.92</c:v>
                </c:pt>
                <c:pt idx="2">
                  <c:v>86.54</c:v>
                </c:pt>
                <c:pt idx="3">
                  <c:v>73.180000000000007</c:v>
                </c:pt>
                <c:pt idx="4">
                  <c:v>53.44</c:v>
                </c:pt>
              </c:numCache>
            </c:numRef>
          </c:val>
          <c:smooth val="0"/>
          <c:extLst>
            <c:ext xmlns:c16="http://schemas.microsoft.com/office/drawing/2014/chart" uri="{C3380CC4-5D6E-409C-BE32-E72D297353CC}">
              <c16:uniqueId val="{00000001-AF61-4099-AD4B-9375817C9A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118.98</c:v>
                </c:pt>
                <c:pt idx="1">
                  <c:v>116.67</c:v>
                </c:pt>
                <c:pt idx="2">
                  <c:v>125.51</c:v>
                </c:pt>
                <c:pt idx="3">
                  <c:v>135.36000000000001</c:v>
                </c:pt>
                <c:pt idx="4">
                  <c:v>139.58000000000001</c:v>
                </c:pt>
              </c:numCache>
            </c:numRef>
          </c:val>
          <c:extLst>
            <c:ext xmlns:c16="http://schemas.microsoft.com/office/drawing/2014/chart" uri="{C3380CC4-5D6E-409C-BE32-E72D297353CC}">
              <c16:uniqueId val="{00000000-D731-452C-B9CB-540958B915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70.02</c:v>
                </c:pt>
                <c:pt idx="1">
                  <c:v>50.66</c:v>
                </c:pt>
                <c:pt idx="2">
                  <c:v>62.25</c:v>
                </c:pt>
                <c:pt idx="3">
                  <c:v>52.32</c:v>
                </c:pt>
                <c:pt idx="4">
                  <c:v>47.03</c:v>
                </c:pt>
              </c:numCache>
            </c:numRef>
          </c:val>
          <c:smooth val="0"/>
          <c:extLst>
            <c:ext xmlns:c16="http://schemas.microsoft.com/office/drawing/2014/chart" uri="{C3380CC4-5D6E-409C-BE32-E72D297353CC}">
              <c16:uniqueId val="{00000001-D731-452C-B9CB-540958B915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209.32</c:v>
                </c:pt>
                <c:pt idx="1">
                  <c:v>312.95999999999998</c:v>
                </c:pt>
                <c:pt idx="2">
                  <c:v>337.19</c:v>
                </c:pt>
                <c:pt idx="3">
                  <c:v>420.47</c:v>
                </c:pt>
                <c:pt idx="4">
                  <c:v>374.14</c:v>
                </c:pt>
              </c:numCache>
            </c:numRef>
          </c:val>
          <c:extLst>
            <c:ext xmlns:c16="http://schemas.microsoft.com/office/drawing/2014/chart" uri="{C3380CC4-5D6E-409C-BE32-E72D297353CC}">
              <c16:uniqueId val="{00000000-9B9D-402F-9D6F-C2224AE9D7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1111.31</c:v>
                </c:pt>
                <c:pt idx="2">
                  <c:v>966.33</c:v>
                </c:pt>
                <c:pt idx="3">
                  <c:v>958.81</c:v>
                </c:pt>
                <c:pt idx="4">
                  <c:v>1001.3</c:v>
                </c:pt>
              </c:numCache>
            </c:numRef>
          </c:val>
          <c:smooth val="0"/>
          <c:extLst>
            <c:ext xmlns:c16="http://schemas.microsoft.com/office/drawing/2014/chart" uri="{C3380CC4-5D6E-409C-BE32-E72D297353CC}">
              <c16:uniqueId val="{00000001-9B9D-402F-9D6F-C2224AE9D7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97.19</c:v>
                </c:pt>
                <c:pt idx="1">
                  <c:v>100</c:v>
                </c:pt>
                <c:pt idx="2">
                  <c:v>100</c:v>
                </c:pt>
                <c:pt idx="3">
                  <c:v>100</c:v>
                </c:pt>
                <c:pt idx="4">
                  <c:v>99.86</c:v>
                </c:pt>
              </c:numCache>
            </c:numRef>
          </c:val>
          <c:extLst>
            <c:ext xmlns:c16="http://schemas.microsoft.com/office/drawing/2014/chart" uri="{C3380CC4-5D6E-409C-BE32-E72D297353CC}">
              <c16:uniqueId val="{00000000-7D88-4AC0-B2E3-87721CF90C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7D88-4AC0-B2E3-87721CF90C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155.87</c:v>
                </c:pt>
                <c:pt idx="1">
                  <c:v>151.56</c:v>
                </c:pt>
                <c:pt idx="2">
                  <c:v>154.12</c:v>
                </c:pt>
                <c:pt idx="3">
                  <c:v>152</c:v>
                </c:pt>
                <c:pt idx="4">
                  <c:v>150</c:v>
                </c:pt>
              </c:numCache>
            </c:numRef>
          </c:val>
          <c:extLst>
            <c:ext xmlns:c16="http://schemas.microsoft.com/office/drawing/2014/chart" uri="{C3380CC4-5D6E-409C-BE32-E72D297353CC}">
              <c16:uniqueId val="{00000000-D6DF-4DF6-865F-08C53CD993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207.96</c:v>
                </c:pt>
                <c:pt idx="2">
                  <c:v>194.31</c:v>
                </c:pt>
                <c:pt idx="3">
                  <c:v>190.99</c:v>
                </c:pt>
                <c:pt idx="4">
                  <c:v>187.55</c:v>
                </c:pt>
              </c:numCache>
            </c:numRef>
          </c:val>
          <c:smooth val="0"/>
          <c:extLst>
            <c:ext xmlns:c16="http://schemas.microsoft.com/office/drawing/2014/chart" uri="{C3380CC4-5D6E-409C-BE32-E72D297353CC}">
              <c16:uniqueId val="{00000001-D6DF-4DF6-865F-08C53CD993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2" t="s">
        <v>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row>
    <row r="3" spans="1:78" ht="9.75" customHeight="1" x14ac:dyDescent="0.15">
      <c r="A3" s="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row>
    <row r="4" spans="1:78" ht="9.75" customHeight="1" x14ac:dyDescent="0.15">
      <c r="A4" s="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3" t="str">
        <f>データ!H6</f>
        <v>三重県　亀山市</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3" t="s">
        <v>1</v>
      </c>
      <c r="C7" s="83"/>
      <c r="D7" s="83"/>
      <c r="E7" s="83"/>
      <c r="F7" s="83"/>
      <c r="G7" s="83"/>
      <c r="H7" s="83"/>
      <c r="I7" s="83" t="s">
        <v>2</v>
      </c>
      <c r="J7" s="83"/>
      <c r="K7" s="83"/>
      <c r="L7" s="83"/>
      <c r="M7" s="83"/>
      <c r="N7" s="83"/>
      <c r="O7" s="83"/>
      <c r="P7" s="83" t="s">
        <v>3</v>
      </c>
      <c r="Q7" s="83"/>
      <c r="R7" s="83"/>
      <c r="S7" s="83"/>
      <c r="T7" s="83"/>
      <c r="U7" s="83"/>
      <c r="V7" s="83"/>
      <c r="W7" s="83" t="s">
        <v>4</v>
      </c>
      <c r="X7" s="83"/>
      <c r="Y7" s="83"/>
      <c r="Z7" s="83"/>
      <c r="AA7" s="83"/>
      <c r="AB7" s="83"/>
      <c r="AC7" s="83"/>
      <c r="AD7" s="83" t="s">
        <v>5</v>
      </c>
      <c r="AE7" s="83"/>
      <c r="AF7" s="83"/>
      <c r="AG7" s="83"/>
      <c r="AH7" s="83"/>
      <c r="AI7" s="83"/>
      <c r="AJ7" s="83"/>
      <c r="AK7" s="3"/>
      <c r="AL7" s="83" t="s">
        <v>6</v>
      </c>
      <c r="AM7" s="83"/>
      <c r="AN7" s="83"/>
      <c r="AO7" s="83"/>
      <c r="AP7" s="83"/>
      <c r="AQ7" s="83"/>
      <c r="AR7" s="83"/>
      <c r="AS7" s="83"/>
      <c r="AT7" s="83" t="s">
        <v>7</v>
      </c>
      <c r="AU7" s="83"/>
      <c r="AV7" s="83"/>
      <c r="AW7" s="83"/>
      <c r="AX7" s="83"/>
      <c r="AY7" s="83"/>
      <c r="AZ7" s="83"/>
      <c r="BA7" s="83"/>
      <c r="BB7" s="83" t="s">
        <v>8</v>
      </c>
      <c r="BC7" s="83"/>
      <c r="BD7" s="83"/>
      <c r="BE7" s="83"/>
      <c r="BF7" s="83"/>
      <c r="BG7" s="83"/>
      <c r="BH7" s="83"/>
      <c r="BI7" s="83"/>
      <c r="BJ7" s="3"/>
      <c r="BK7" s="3"/>
      <c r="BL7" s="4" t="s">
        <v>9</v>
      </c>
      <c r="BM7" s="5"/>
      <c r="BN7" s="5"/>
      <c r="BO7" s="5"/>
      <c r="BP7" s="5"/>
      <c r="BQ7" s="5"/>
      <c r="BR7" s="5"/>
      <c r="BS7" s="5"/>
      <c r="BT7" s="5"/>
      <c r="BU7" s="5"/>
      <c r="BV7" s="5"/>
      <c r="BW7" s="5"/>
      <c r="BX7" s="5"/>
      <c r="BY7" s="6"/>
    </row>
    <row r="8" spans="1:78" ht="18.75" customHeight="1" x14ac:dyDescent="0.15">
      <c r="A8" s="2"/>
      <c r="B8" s="90" t="str">
        <f>データ!I6</f>
        <v>法適用</v>
      </c>
      <c r="C8" s="90"/>
      <c r="D8" s="90"/>
      <c r="E8" s="90"/>
      <c r="F8" s="90"/>
      <c r="G8" s="90"/>
      <c r="H8" s="90"/>
      <c r="I8" s="90" t="str">
        <f>データ!J6</f>
        <v>下水道事業</v>
      </c>
      <c r="J8" s="90"/>
      <c r="K8" s="90"/>
      <c r="L8" s="90"/>
      <c r="M8" s="90"/>
      <c r="N8" s="90"/>
      <c r="O8" s="90"/>
      <c r="P8" s="90" t="str">
        <f>データ!K6</f>
        <v>公共下水道</v>
      </c>
      <c r="Q8" s="90"/>
      <c r="R8" s="90"/>
      <c r="S8" s="90"/>
      <c r="T8" s="90"/>
      <c r="U8" s="90"/>
      <c r="V8" s="90"/>
      <c r="W8" s="90" t="str">
        <f>データ!L6</f>
        <v>Cc2</v>
      </c>
      <c r="X8" s="90"/>
      <c r="Y8" s="90"/>
      <c r="Z8" s="90"/>
      <c r="AA8" s="90"/>
      <c r="AB8" s="90"/>
      <c r="AC8" s="90"/>
      <c r="AD8" s="91" t="str">
        <f>データ!$M$6</f>
        <v>非設置</v>
      </c>
      <c r="AE8" s="91"/>
      <c r="AF8" s="91"/>
      <c r="AG8" s="91"/>
      <c r="AH8" s="91"/>
      <c r="AI8" s="91"/>
      <c r="AJ8" s="91"/>
      <c r="AK8" s="3"/>
      <c r="AL8" s="87">
        <f>データ!S6</f>
        <v>49720</v>
      </c>
      <c r="AM8" s="87"/>
      <c r="AN8" s="87"/>
      <c r="AO8" s="87"/>
      <c r="AP8" s="87"/>
      <c r="AQ8" s="87"/>
      <c r="AR8" s="87"/>
      <c r="AS8" s="87"/>
      <c r="AT8" s="86">
        <f>データ!T6</f>
        <v>191.04</v>
      </c>
      <c r="AU8" s="86"/>
      <c r="AV8" s="86"/>
      <c r="AW8" s="86"/>
      <c r="AX8" s="86"/>
      <c r="AY8" s="86"/>
      <c r="AZ8" s="86"/>
      <c r="BA8" s="86"/>
      <c r="BB8" s="86">
        <f>データ!U6</f>
        <v>260.26</v>
      </c>
      <c r="BC8" s="86"/>
      <c r="BD8" s="86"/>
      <c r="BE8" s="86"/>
      <c r="BF8" s="86"/>
      <c r="BG8" s="86"/>
      <c r="BH8" s="86"/>
      <c r="BI8" s="86"/>
      <c r="BJ8" s="3"/>
      <c r="BK8" s="3"/>
      <c r="BL8" s="88" t="s">
        <v>10</v>
      </c>
      <c r="BM8" s="89"/>
      <c r="BN8" s="7" t="s">
        <v>11</v>
      </c>
      <c r="BO8" s="8"/>
      <c r="BP8" s="8"/>
      <c r="BQ8" s="8"/>
      <c r="BR8" s="8"/>
      <c r="BS8" s="8"/>
      <c r="BT8" s="8"/>
      <c r="BU8" s="8"/>
      <c r="BV8" s="8"/>
      <c r="BW8" s="8"/>
      <c r="BX8" s="8"/>
      <c r="BY8" s="9"/>
    </row>
    <row r="9" spans="1:78" ht="18.75" customHeight="1" x14ac:dyDescent="0.15">
      <c r="A9" s="2"/>
      <c r="B9" s="83" t="s">
        <v>12</v>
      </c>
      <c r="C9" s="83"/>
      <c r="D9" s="83"/>
      <c r="E9" s="83"/>
      <c r="F9" s="83"/>
      <c r="G9" s="83"/>
      <c r="H9" s="83"/>
      <c r="I9" s="83" t="s">
        <v>13</v>
      </c>
      <c r="J9" s="83"/>
      <c r="K9" s="83"/>
      <c r="L9" s="83"/>
      <c r="M9" s="83"/>
      <c r="N9" s="83"/>
      <c r="O9" s="83"/>
      <c r="P9" s="83" t="s">
        <v>14</v>
      </c>
      <c r="Q9" s="83"/>
      <c r="R9" s="83"/>
      <c r="S9" s="83"/>
      <c r="T9" s="83"/>
      <c r="U9" s="83"/>
      <c r="V9" s="83"/>
      <c r="W9" s="83" t="s">
        <v>15</v>
      </c>
      <c r="X9" s="83"/>
      <c r="Y9" s="83"/>
      <c r="Z9" s="83"/>
      <c r="AA9" s="83"/>
      <c r="AB9" s="83"/>
      <c r="AC9" s="83"/>
      <c r="AD9" s="83" t="s">
        <v>16</v>
      </c>
      <c r="AE9" s="83"/>
      <c r="AF9" s="83"/>
      <c r="AG9" s="83"/>
      <c r="AH9" s="83"/>
      <c r="AI9" s="83"/>
      <c r="AJ9" s="83"/>
      <c r="AK9" s="3"/>
      <c r="AL9" s="83" t="s">
        <v>17</v>
      </c>
      <c r="AM9" s="83"/>
      <c r="AN9" s="83"/>
      <c r="AO9" s="83"/>
      <c r="AP9" s="83"/>
      <c r="AQ9" s="83"/>
      <c r="AR9" s="83"/>
      <c r="AS9" s="83"/>
      <c r="AT9" s="83" t="s">
        <v>18</v>
      </c>
      <c r="AU9" s="83"/>
      <c r="AV9" s="83"/>
      <c r="AW9" s="83"/>
      <c r="AX9" s="83"/>
      <c r="AY9" s="83"/>
      <c r="AZ9" s="83"/>
      <c r="BA9" s="83"/>
      <c r="BB9" s="83" t="s">
        <v>19</v>
      </c>
      <c r="BC9" s="83"/>
      <c r="BD9" s="83"/>
      <c r="BE9" s="83"/>
      <c r="BF9" s="83"/>
      <c r="BG9" s="83"/>
      <c r="BH9" s="83"/>
      <c r="BI9" s="83"/>
      <c r="BJ9" s="3"/>
      <c r="BK9" s="3"/>
      <c r="BL9" s="84" t="s">
        <v>20</v>
      </c>
      <c r="BM9" s="85"/>
      <c r="BN9" s="10" t="s">
        <v>21</v>
      </c>
      <c r="BO9" s="11"/>
      <c r="BP9" s="11"/>
      <c r="BQ9" s="11"/>
      <c r="BR9" s="11"/>
      <c r="BS9" s="11"/>
      <c r="BT9" s="11"/>
      <c r="BU9" s="11"/>
      <c r="BV9" s="11"/>
      <c r="BW9" s="11"/>
      <c r="BX9" s="11"/>
      <c r="BY9" s="12"/>
    </row>
    <row r="10" spans="1:78" ht="18.75" customHeight="1" x14ac:dyDescent="0.15">
      <c r="A10" s="2"/>
      <c r="B10" s="86" t="str">
        <f>データ!N6</f>
        <v>-</v>
      </c>
      <c r="C10" s="86"/>
      <c r="D10" s="86"/>
      <c r="E10" s="86"/>
      <c r="F10" s="86"/>
      <c r="G10" s="86"/>
      <c r="H10" s="86"/>
      <c r="I10" s="86">
        <f>データ!O6</f>
        <v>51.36</v>
      </c>
      <c r="J10" s="86"/>
      <c r="K10" s="86"/>
      <c r="L10" s="86"/>
      <c r="M10" s="86"/>
      <c r="N10" s="86"/>
      <c r="O10" s="86"/>
      <c r="P10" s="86">
        <f>データ!P6</f>
        <v>58.84</v>
      </c>
      <c r="Q10" s="86"/>
      <c r="R10" s="86"/>
      <c r="S10" s="86"/>
      <c r="T10" s="86"/>
      <c r="U10" s="86"/>
      <c r="V10" s="86"/>
      <c r="W10" s="86">
        <f>データ!Q6</f>
        <v>87.47</v>
      </c>
      <c r="X10" s="86"/>
      <c r="Y10" s="86"/>
      <c r="Z10" s="86"/>
      <c r="AA10" s="86"/>
      <c r="AB10" s="86"/>
      <c r="AC10" s="86"/>
      <c r="AD10" s="87">
        <f>データ!R6</f>
        <v>2470</v>
      </c>
      <c r="AE10" s="87"/>
      <c r="AF10" s="87"/>
      <c r="AG10" s="87"/>
      <c r="AH10" s="87"/>
      <c r="AI10" s="87"/>
      <c r="AJ10" s="87"/>
      <c r="AK10" s="2"/>
      <c r="AL10" s="87">
        <f>データ!V6</f>
        <v>29159</v>
      </c>
      <c r="AM10" s="87"/>
      <c r="AN10" s="87"/>
      <c r="AO10" s="87"/>
      <c r="AP10" s="87"/>
      <c r="AQ10" s="87"/>
      <c r="AR10" s="87"/>
      <c r="AS10" s="87"/>
      <c r="AT10" s="86">
        <f>データ!W6</f>
        <v>9.26</v>
      </c>
      <c r="AU10" s="86"/>
      <c r="AV10" s="86"/>
      <c r="AW10" s="86"/>
      <c r="AX10" s="86"/>
      <c r="AY10" s="86"/>
      <c r="AZ10" s="86"/>
      <c r="BA10" s="86"/>
      <c r="BB10" s="86">
        <f>データ!X6</f>
        <v>3148.92</v>
      </c>
      <c r="BC10" s="86"/>
      <c r="BD10" s="86"/>
      <c r="BE10" s="86"/>
      <c r="BF10" s="86"/>
      <c r="BG10" s="86"/>
      <c r="BH10" s="86"/>
      <c r="BI10" s="86"/>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7" t="s">
        <v>27</v>
      </c>
      <c r="BM45" s="78"/>
      <c r="BN45" s="78"/>
      <c r="BO45" s="78"/>
      <c r="BP45" s="78"/>
      <c r="BQ45" s="78"/>
      <c r="BR45" s="78"/>
      <c r="BS45" s="78"/>
      <c r="BT45" s="78"/>
      <c r="BU45" s="78"/>
      <c r="BV45" s="78"/>
      <c r="BW45" s="78"/>
      <c r="BX45" s="78"/>
      <c r="BY45" s="78"/>
      <c r="BZ45" s="7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0"/>
      <c r="BM46" s="81"/>
      <c r="BN46" s="81"/>
      <c r="BO46" s="81"/>
      <c r="BP46" s="81"/>
      <c r="BQ46" s="81"/>
      <c r="BR46" s="81"/>
      <c r="BS46" s="81"/>
      <c r="BT46" s="81"/>
      <c r="BU46" s="81"/>
      <c r="BV46" s="81"/>
      <c r="BW46" s="81"/>
      <c r="BX46" s="81"/>
      <c r="BY46" s="81"/>
      <c r="BZ46" s="8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zebkdv7/nbHe6N2f8ENmJRzjPrv+yTuCGk/kXjdK7c2UoauujgVJjx9Ke5BucfQpP8R02cdMyeFBoVFoSZAjQ==" saltValue="fTy2Ru9/4NPRYpWUPtht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5" t="s">
        <v>52</v>
      </c>
      <c r="I3" s="96"/>
      <c r="J3" s="96"/>
      <c r="K3" s="96"/>
      <c r="L3" s="96"/>
      <c r="M3" s="96"/>
      <c r="N3" s="96"/>
      <c r="O3" s="96"/>
      <c r="P3" s="96"/>
      <c r="Q3" s="96"/>
      <c r="R3" s="96"/>
      <c r="S3" s="96"/>
      <c r="T3" s="96"/>
      <c r="U3" s="96"/>
      <c r="V3" s="96"/>
      <c r="W3" s="96"/>
      <c r="X3" s="97"/>
      <c r="Y3" s="101" t="s">
        <v>53</v>
      </c>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t="s">
        <v>54</v>
      </c>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row>
    <row r="4" spans="1:148" x14ac:dyDescent="0.15">
      <c r="A4" s="28" t="s">
        <v>55</v>
      </c>
      <c r="B4" s="30"/>
      <c r="C4" s="30"/>
      <c r="D4" s="30"/>
      <c r="E4" s="30"/>
      <c r="F4" s="30"/>
      <c r="G4" s="30"/>
      <c r="H4" s="98"/>
      <c r="I4" s="99"/>
      <c r="J4" s="99"/>
      <c r="K4" s="99"/>
      <c r="L4" s="99"/>
      <c r="M4" s="99"/>
      <c r="N4" s="99"/>
      <c r="O4" s="99"/>
      <c r="P4" s="99"/>
      <c r="Q4" s="99"/>
      <c r="R4" s="99"/>
      <c r="S4" s="99"/>
      <c r="T4" s="99"/>
      <c r="U4" s="99"/>
      <c r="V4" s="99"/>
      <c r="W4" s="99"/>
      <c r="X4" s="100"/>
      <c r="Y4" s="94" t="s">
        <v>56</v>
      </c>
      <c r="Z4" s="94"/>
      <c r="AA4" s="94"/>
      <c r="AB4" s="94"/>
      <c r="AC4" s="94"/>
      <c r="AD4" s="94"/>
      <c r="AE4" s="94"/>
      <c r="AF4" s="94"/>
      <c r="AG4" s="94"/>
      <c r="AH4" s="94"/>
      <c r="AI4" s="94"/>
      <c r="AJ4" s="94" t="s">
        <v>57</v>
      </c>
      <c r="AK4" s="94"/>
      <c r="AL4" s="94"/>
      <c r="AM4" s="94"/>
      <c r="AN4" s="94"/>
      <c r="AO4" s="94"/>
      <c r="AP4" s="94"/>
      <c r="AQ4" s="94"/>
      <c r="AR4" s="94"/>
      <c r="AS4" s="94"/>
      <c r="AT4" s="94"/>
      <c r="AU4" s="94" t="s">
        <v>58</v>
      </c>
      <c r="AV4" s="94"/>
      <c r="AW4" s="94"/>
      <c r="AX4" s="94"/>
      <c r="AY4" s="94"/>
      <c r="AZ4" s="94"/>
      <c r="BA4" s="94"/>
      <c r="BB4" s="94"/>
      <c r="BC4" s="94"/>
      <c r="BD4" s="94"/>
      <c r="BE4" s="94"/>
      <c r="BF4" s="94" t="s">
        <v>59</v>
      </c>
      <c r="BG4" s="94"/>
      <c r="BH4" s="94"/>
      <c r="BI4" s="94"/>
      <c r="BJ4" s="94"/>
      <c r="BK4" s="94"/>
      <c r="BL4" s="94"/>
      <c r="BM4" s="94"/>
      <c r="BN4" s="94"/>
      <c r="BO4" s="94"/>
      <c r="BP4" s="94"/>
      <c r="BQ4" s="94" t="s">
        <v>60</v>
      </c>
      <c r="BR4" s="94"/>
      <c r="BS4" s="94"/>
      <c r="BT4" s="94"/>
      <c r="BU4" s="94"/>
      <c r="BV4" s="94"/>
      <c r="BW4" s="94"/>
      <c r="BX4" s="94"/>
      <c r="BY4" s="94"/>
      <c r="BZ4" s="94"/>
      <c r="CA4" s="94"/>
      <c r="CB4" s="94" t="s">
        <v>61</v>
      </c>
      <c r="CC4" s="94"/>
      <c r="CD4" s="94"/>
      <c r="CE4" s="94"/>
      <c r="CF4" s="94"/>
      <c r="CG4" s="94"/>
      <c r="CH4" s="94"/>
      <c r="CI4" s="94"/>
      <c r="CJ4" s="94"/>
      <c r="CK4" s="94"/>
      <c r="CL4" s="94"/>
      <c r="CM4" s="94" t="s">
        <v>62</v>
      </c>
      <c r="CN4" s="94"/>
      <c r="CO4" s="94"/>
      <c r="CP4" s="94"/>
      <c r="CQ4" s="94"/>
      <c r="CR4" s="94"/>
      <c r="CS4" s="94"/>
      <c r="CT4" s="94"/>
      <c r="CU4" s="94"/>
      <c r="CV4" s="94"/>
      <c r="CW4" s="94"/>
      <c r="CX4" s="94" t="s">
        <v>63</v>
      </c>
      <c r="CY4" s="94"/>
      <c r="CZ4" s="94"/>
      <c r="DA4" s="94"/>
      <c r="DB4" s="94"/>
      <c r="DC4" s="94"/>
      <c r="DD4" s="94"/>
      <c r="DE4" s="94"/>
      <c r="DF4" s="94"/>
      <c r="DG4" s="94"/>
      <c r="DH4" s="94"/>
      <c r="DI4" s="94" t="s">
        <v>64</v>
      </c>
      <c r="DJ4" s="94"/>
      <c r="DK4" s="94"/>
      <c r="DL4" s="94"/>
      <c r="DM4" s="94"/>
      <c r="DN4" s="94"/>
      <c r="DO4" s="94"/>
      <c r="DP4" s="94"/>
      <c r="DQ4" s="94"/>
      <c r="DR4" s="94"/>
      <c r="DS4" s="94"/>
      <c r="DT4" s="94" t="s">
        <v>65</v>
      </c>
      <c r="DU4" s="94"/>
      <c r="DV4" s="94"/>
      <c r="DW4" s="94"/>
      <c r="DX4" s="94"/>
      <c r="DY4" s="94"/>
      <c r="DZ4" s="94"/>
      <c r="EA4" s="94"/>
      <c r="EB4" s="94"/>
      <c r="EC4" s="94"/>
      <c r="ED4" s="94"/>
      <c r="EE4" s="94" t="s">
        <v>66</v>
      </c>
      <c r="EF4" s="94"/>
      <c r="EG4" s="94"/>
      <c r="EH4" s="94"/>
      <c r="EI4" s="94"/>
      <c r="EJ4" s="94"/>
      <c r="EK4" s="94"/>
      <c r="EL4" s="94"/>
      <c r="EM4" s="94"/>
      <c r="EN4" s="94"/>
      <c r="EO4" s="94"/>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242101</v>
      </c>
      <c r="D6" s="33">
        <f t="shared" si="3"/>
        <v>46</v>
      </c>
      <c r="E6" s="33">
        <f t="shared" si="3"/>
        <v>17</v>
      </c>
      <c r="F6" s="33">
        <f t="shared" si="3"/>
        <v>1</v>
      </c>
      <c r="G6" s="33">
        <f t="shared" si="3"/>
        <v>0</v>
      </c>
      <c r="H6" s="33" t="str">
        <f t="shared" si="3"/>
        <v>三重県　亀山市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51.36</v>
      </c>
      <c r="P6" s="34">
        <f t="shared" si="3"/>
        <v>58.84</v>
      </c>
      <c r="Q6" s="34">
        <f t="shared" si="3"/>
        <v>87.47</v>
      </c>
      <c r="R6" s="34">
        <f t="shared" si="3"/>
        <v>2470</v>
      </c>
      <c r="S6" s="34">
        <f t="shared" si="3"/>
        <v>49720</v>
      </c>
      <c r="T6" s="34">
        <f t="shared" si="3"/>
        <v>191.04</v>
      </c>
      <c r="U6" s="34">
        <f t="shared" si="3"/>
        <v>260.26</v>
      </c>
      <c r="V6" s="34">
        <f t="shared" si="3"/>
        <v>29159</v>
      </c>
      <c r="W6" s="34">
        <f t="shared" si="3"/>
        <v>9.26</v>
      </c>
      <c r="X6" s="34">
        <f t="shared" si="3"/>
        <v>3148.92</v>
      </c>
      <c r="Y6" s="35">
        <f>IF(Y7="",NA(),Y7)</f>
        <v>103.19</v>
      </c>
      <c r="Z6" s="35">
        <f t="shared" ref="Z6:AH6" si="4">IF(Z7="",NA(),Z7)</f>
        <v>101.51</v>
      </c>
      <c r="AA6" s="35">
        <f t="shared" si="4"/>
        <v>102.92</v>
      </c>
      <c r="AB6" s="35">
        <f t="shared" si="4"/>
        <v>103.95</v>
      </c>
      <c r="AC6" s="35">
        <f t="shared" si="4"/>
        <v>102.5</v>
      </c>
      <c r="AD6" s="35">
        <f t="shared" si="4"/>
        <v>98.03</v>
      </c>
      <c r="AE6" s="35">
        <f t="shared" si="4"/>
        <v>106.85</v>
      </c>
      <c r="AF6" s="35">
        <f t="shared" si="4"/>
        <v>108.11</v>
      </c>
      <c r="AG6" s="35">
        <f t="shared" si="4"/>
        <v>104.14</v>
      </c>
      <c r="AH6" s="35">
        <f t="shared" si="4"/>
        <v>106.57</v>
      </c>
      <c r="AI6" s="34" t="str">
        <f>IF(AI7="","",IF(AI7="-","【-】","【"&amp;SUBSTITUTE(TEXT(AI7,"#,##0.00"),"-","△")&amp;"】"))</f>
        <v>【108.07】</v>
      </c>
      <c r="AJ6" s="34">
        <f>IF(AJ7="",NA(),AJ7)</f>
        <v>0</v>
      </c>
      <c r="AK6" s="34">
        <f t="shared" ref="AK6:AS6" si="5">IF(AK7="",NA(),AK7)</f>
        <v>0</v>
      </c>
      <c r="AL6" s="34">
        <f t="shared" si="5"/>
        <v>0</v>
      </c>
      <c r="AM6" s="34">
        <f t="shared" si="5"/>
        <v>0</v>
      </c>
      <c r="AN6" s="34">
        <f t="shared" si="5"/>
        <v>0</v>
      </c>
      <c r="AO6" s="35">
        <f t="shared" si="5"/>
        <v>196.92</v>
      </c>
      <c r="AP6" s="35">
        <f t="shared" si="5"/>
        <v>92.92</v>
      </c>
      <c r="AQ6" s="35">
        <f t="shared" si="5"/>
        <v>86.54</v>
      </c>
      <c r="AR6" s="35">
        <f t="shared" si="5"/>
        <v>73.180000000000007</v>
      </c>
      <c r="AS6" s="35">
        <f t="shared" si="5"/>
        <v>53.44</v>
      </c>
      <c r="AT6" s="34" t="str">
        <f>IF(AT7="","",IF(AT7="-","【-】","【"&amp;SUBSTITUTE(TEXT(AT7,"#,##0.00"),"-","△")&amp;"】"))</f>
        <v>【3.09】</v>
      </c>
      <c r="AU6" s="35">
        <f>IF(AU7="",NA(),AU7)</f>
        <v>118.98</v>
      </c>
      <c r="AV6" s="35">
        <f t="shared" ref="AV6:BD6" si="6">IF(AV7="",NA(),AV7)</f>
        <v>116.67</v>
      </c>
      <c r="AW6" s="35">
        <f t="shared" si="6"/>
        <v>125.51</v>
      </c>
      <c r="AX6" s="35">
        <f t="shared" si="6"/>
        <v>135.36000000000001</v>
      </c>
      <c r="AY6" s="35">
        <f t="shared" si="6"/>
        <v>139.58000000000001</v>
      </c>
      <c r="AZ6" s="35">
        <f t="shared" si="6"/>
        <v>70.02</v>
      </c>
      <c r="BA6" s="35">
        <f t="shared" si="6"/>
        <v>50.66</v>
      </c>
      <c r="BB6" s="35">
        <f t="shared" si="6"/>
        <v>62.25</v>
      </c>
      <c r="BC6" s="35">
        <f t="shared" si="6"/>
        <v>52.32</v>
      </c>
      <c r="BD6" s="35">
        <f t="shared" si="6"/>
        <v>47.03</v>
      </c>
      <c r="BE6" s="34" t="str">
        <f>IF(BE7="","",IF(BE7="-","【-】","【"&amp;SUBSTITUTE(TEXT(BE7,"#,##0.00"),"-","△")&amp;"】"))</f>
        <v>【69.54】</v>
      </c>
      <c r="BF6" s="35">
        <f>IF(BF7="",NA(),BF7)</f>
        <v>209.32</v>
      </c>
      <c r="BG6" s="35">
        <f t="shared" ref="BG6:BO6" si="7">IF(BG7="",NA(),BG7)</f>
        <v>312.95999999999998</v>
      </c>
      <c r="BH6" s="35">
        <f t="shared" si="7"/>
        <v>337.19</v>
      </c>
      <c r="BI6" s="35">
        <f t="shared" si="7"/>
        <v>420.47</v>
      </c>
      <c r="BJ6" s="35">
        <f t="shared" si="7"/>
        <v>374.14</v>
      </c>
      <c r="BK6" s="35">
        <f t="shared" si="7"/>
        <v>1240.1600000000001</v>
      </c>
      <c r="BL6" s="35">
        <f t="shared" si="7"/>
        <v>1111.31</v>
      </c>
      <c r="BM6" s="35">
        <f t="shared" si="7"/>
        <v>966.33</v>
      </c>
      <c r="BN6" s="35">
        <f t="shared" si="7"/>
        <v>958.81</v>
      </c>
      <c r="BO6" s="35">
        <f t="shared" si="7"/>
        <v>1001.3</v>
      </c>
      <c r="BP6" s="34" t="str">
        <f>IF(BP7="","",IF(BP7="-","【-】","【"&amp;SUBSTITUTE(TEXT(BP7,"#,##0.00"),"-","△")&amp;"】"))</f>
        <v>【682.51】</v>
      </c>
      <c r="BQ6" s="35">
        <f>IF(BQ7="",NA(),BQ7)</f>
        <v>97.19</v>
      </c>
      <c r="BR6" s="35">
        <f t="shared" ref="BR6:BZ6" si="8">IF(BR7="",NA(),BR7)</f>
        <v>100</v>
      </c>
      <c r="BS6" s="35">
        <f t="shared" si="8"/>
        <v>100</v>
      </c>
      <c r="BT6" s="35">
        <f t="shared" si="8"/>
        <v>100</v>
      </c>
      <c r="BU6" s="35">
        <f t="shared" si="8"/>
        <v>99.86</v>
      </c>
      <c r="BV6" s="35">
        <f t="shared" si="8"/>
        <v>60.17</v>
      </c>
      <c r="BW6" s="35">
        <f t="shared" si="8"/>
        <v>75.540000000000006</v>
      </c>
      <c r="BX6" s="35">
        <f t="shared" si="8"/>
        <v>81.739999999999995</v>
      </c>
      <c r="BY6" s="35">
        <f t="shared" si="8"/>
        <v>82.88</v>
      </c>
      <c r="BZ6" s="35">
        <f t="shared" si="8"/>
        <v>81.88</v>
      </c>
      <c r="CA6" s="34" t="str">
        <f>IF(CA7="","",IF(CA7="-","【-】","【"&amp;SUBSTITUTE(TEXT(CA7,"#,##0.00"),"-","△")&amp;"】"))</f>
        <v>【100.34】</v>
      </c>
      <c r="CB6" s="35">
        <f>IF(CB7="",NA(),CB7)</f>
        <v>155.87</v>
      </c>
      <c r="CC6" s="35">
        <f t="shared" ref="CC6:CK6" si="9">IF(CC7="",NA(),CC7)</f>
        <v>151.56</v>
      </c>
      <c r="CD6" s="35">
        <f t="shared" si="9"/>
        <v>154.12</v>
      </c>
      <c r="CE6" s="35">
        <f t="shared" si="9"/>
        <v>152</v>
      </c>
      <c r="CF6" s="35">
        <f t="shared" si="9"/>
        <v>150</v>
      </c>
      <c r="CG6" s="35">
        <f t="shared" si="9"/>
        <v>281.52999999999997</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53.51</v>
      </c>
      <c r="CT6" s="35">
        <f t="shared" si="10"/>
        <v>53.5</v>
      </c>
      <c r="CU6" s="35">
        <f t="shared" si="10"/>
        <v>52.58</v>
      </c>
      <c r="CV6" s="35">
        <f t="shared" si="10"/>
        <v>50.94</v>
      </c>
      <c r="CW6" s="34" t="str">
        <f>IF(CW7="","",IF(CW7="-","【-】","【"&amp;SUBSTITUTE(TEXT(CW7,"#,##0.00"),"-","△")&amp;"】"))</f>
        <v>【59.64】</v>
      </c>
      <c r="CX6" s="35">
        <f>IF(CX7="",NA(),CX7)</f>
        <v>74.819999999999993</v>
      </c>
      <c r="CY6" s="35">
        <f t="shared" ref="CY6:DG6" si="11">IF(CY7="",NA(),CY7)</f>
        <v>77.2</v>
      </c>
      <c r="CZ6" s="35">
        <f t="shared" si="11"/>
        <v>76.84</v>
      </c>
      <c r="DA6" s="35">
        <f t="shared" si="11"/>
        <v>76.75</v>
      </c>
      <c r="DB6" s="35">
        <f t="shared" si="11"/>
        <v>76.06</v>
      </c>
      <c r="DC6" s="35">
        <f t="shared" si="11"/>
        <v>64.89</v>
      </c>
      <c r="DD6" s="35">
        <f t="shared" si="11"/>
        <v>83.91</v>
      </c>
      <c r="DE6" s="35">
        <f t="shared" si="11"/>
        <v>83.51</v>
      </c>
      <c r="DF6" s="35">
        <f t="shared" si="11"/>
        <v>83.02</v>
      </c>
      <c r="DG6" s="35">
        <f t="shared" si="11"/>
        <v>82.55</v>
      </c>
      <c r="DH6" s="34" t="str">
        <f>IF(DH7="","",IF(DH7="-","【-】","【"&amp;SUBSTITUTE(TEXT(DH7,"#,##0.00"),"-","△")&amp;"】"))</f>
        <v>【95.35】</v>
      </c>
      <c r="DI6" s="35">
        <f>IF(DI7="",NA(),DI7)</f>
        <v>2.4</v>
      </c>
      <c r="DJ6" s="35">
        <f t="shared" ref="DJ6:DR6" si="12">IF(DJ7="",NA(),DJ7)</f>
        <v>4.6100000000000003</v>
      </c>
      <c r="DK6" s="35">
        <f t="shared" si="12"/>
        <v>6.79</v>
      </c>
      <c r="DL6" s="35">
        <f t="shared" si="12"/>
        <v>8.93</v>
      </c>
      <c r="DM6" s="35">
        <f t="shared" si="12"/>
        <v>10.75</v>
      </c>
      <c r="DN6" s="35">
        <f t="shared" si="12"/>
        <v>11.68</v>
      </c>
      <c r="DO6" s="35">
        <f t="shared" si="12"/>
        <v>21.09</v>
      </c>
      <c r="DP6" s="35">
        <f t="shared" si="12"/>
        <v>21.16</v>
      </c>
      <c r="DQ6" s="35">
        <f t="shared" si="12"/>
        <v>15.95</v>
      </c>
      <c r="DR6" s="35">
        <f t="shared" si="12"/>
        <v>15.85</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0.33</v>
      </c>
      <c r="EK6" s="35">
        <f t="shared" si="14"/>
        <v>0.15</v>
      </c>
      <c r="EL6" s="35">
        <f t="shared" si="14"/>
        <v>0.16</v>
      </c>
      <c r="EM6" s="35">
        <f t="shared" si="14"/>
        <v>0.13</v>
      </c>
      <c r="EN6" s="35">
        <f t="shared" si="14"/>
        <v>0.15</v>
      </c>
      <c r="EO6" s="34" t="str">
        <f>IF(EO7="","",IF(EO7="-","【-】","【"&amp;SUBSTITUTE(TEXT(EO7,"#,##0.00"),"-","△")&amp;"】"))</f>
        <v>【0.22】</v>
      </c>
    </row>
    <row r="7" spans="1:148" s="36" customFormat="1" x14ac:dyDescent="0.15">
      <c r="A7" s="28"/>
      <c r="B7" s="37">
        <v>2019</v>
      </c>
      <c r="C7" s="37">
        <v>242101</v>
      </c>
      <c r="D7" s="37">
        <v>46</v>
      </c>
      <c r="E7" s="37">
        <v>17</v>
      </c>
      <c r="F7" s="37">
        <v>1</v>
      </c>
      <c r="G7" s="37">
        <v>0</v>
      </c>
      <c r="H7" s="37" t="s">
        <v>96</v>
      </c>
      <c r="I7" s="37" t="s">
        <v>97</v>
      </c>
      <c r="J7" s="37" t="s">
        <v>98</v>
      </c>
      <c r="K7" s="37" t="s">
        <v>99</v>
      </c>
      <c r="L7" s="37" t="s">
        <v>100</v>
      </c>
      <c r="M7" s="37" t="s">
        <v>101</v>
      </c>
      <c r="N7" s="38" t="s">
        <v>102</v>
      </c>
      <c r="O7" s="38">
        <v>51.36</v>
      </c>
      <c r="P7" s="38">
        <v>58.84</v>
      </c>
      <c r="Q7" s="38">
        <v>87.47</v>
      </c>
      <c r="R7" s="38">
        <v>2470</v>
      </c>
      <c r="S7" s="38">
        <v>49720</v>
      </c>
      <c r="T7" s="38">
        <v>191.04</v>
      </c>
      <c r="U7" s="38">
        <v>260.26</v>
      </c>
      <c r="V7" s="38">
        <v>29159</v>
      </c>
      <c r="W7" s="38">
        <v>9.26</v>
      </c>
      <c r="X7" s="38">
        <v>3148.92</v>
      </c>
      <c r="Y7" s="38">
        <v>103.19</v>
      </c>
      <c r="Z7" s="38">
        <v>101.51</v>
      </c>
      <c r="AA7" s="38">
        <v>102.92</v>
      </c>
      <c r="AB7" s="38">
        <v>103.95</v>
      </c>
      <c r="AC7" s="38">
        <v>102.5</v>
      </c>
      <c r="AD7" s="38">
        <v>98.03</v>
      </c>
      <c r="AE7" s="38">
        <v>106.85</v>
      </c>
      <c r="AF7" s="38">
        <v>108.11</v>
      </c>
      <c r="AG7" s="38">
        <v>104.14</v>
      </c>
      <c r="AH7" s="38">
        <v>106.57</v>
      </c>
      <c r="AI7" s="38">
        <v>108.07</v>
      </c>
      <c r="AJ7" s="38">
        <v>0</v>
      </c>
      <c r="AK7" s="38">
        <v>0</v>
      </c>
      <c r="AL7" s="38">
        <v>0</v>
      </c>
      <c r="AM7" s="38">
        <v>0</v>
      </c>
      <c r="AN7" s="38">
        <v>0</v>
      </c>
      <c r="AO7" s="38">
        <v>196.92</v>
      </c>
      <c r="AP7" s="38">
        <v>92.92</v>
      </c>
      <c r="AQ7" s="38">
        <v>86.54</v>
      </c>
      <c r="AR7" s="38">
        <v>73.180000000000007</v>
      </c>
      <c r="AS7" s="38">
        <v>53.44</v>
      </c>
      <c r="AT7" s="38">
        <v>3.09</v>
      </c>
      <c r="AU7" s="38">
        <v>118.98</v>
      </c>
      <c r="AV7" s="38">
        <v>116.67</v>
      </c>
      <c r="AW7" s="38">
        <v>125.51</v>
      </c>
      <c r="AX7" s="38">
        <v>135.36000000000001</v>
      </c>
      <c r="AY7" s="38">
        <v>139.58000000000001</v>
      </c>
      <c r="AZ7" s="38">
        <v>70.02</v>
      </c>
      <c r="BA7" s="38">
        <v>50.66</v>
      </c>
      <c r="BB7" s="38">
        <v>62.25</v>
      </c>
      <c r="BC7" s="38">
        <v>52.32</v>
      </c>
      <c r="BD7" s="38">
        <v>47.03</v>
      </c>
      <c r="BE7" s="38">
        <v>69.540000000000006</v>
      </c>
      <c r="BF7" s="38">
        <v>209.32</v>
      </c>
      <c r="BG7" s="38">
        <v>312.95999999999998</v>
      </c>
      <c r="BH7" s="38">
        <v>337.19</v>
      </c>
      <c r="BI7" s="38">
        <v>420.47</v>
      </c>
      <c r="BJ7" s="38">
        <v>374.14</v>
      </c>
      <c r="BK7" s="38">
        <v>1240.1600000000001</v>
      </c>
      <c r="BL7" s="38">
        <v>1111.31</v>
      </c>
      <c r="BM7" s="38">
        <v>966.33</v>
      </c>
      <c r="BN7" s="38">
        <v>958.81</v>
      </c>
      <c r="BO7" s="38">
        <v>1001.3</v>
      </c>
      <c r="BP7" s="38">
        <v>682.51</v>
      </c>
      <c r="BQ7" s="38">
        <v>97.19</v>
      </c>
      <c r="BR7" s="38">
        <v>100</v>
      </c>
      <c r="BS7" s="38">
        <v>100</v>
      </c>
      <c r="BT7" s="38">
        <v>100</v>
      </c>
      <c r="BU7" s="38">
        <v>99.86</v>
      </c>
      <c r="BV7" s="38">
        <v>60.17</v>
      </c>
      <c r="BW7" s="38">
        <v>75.540000000000006</v>
      </c>
      <c r="BX7" s="38">
        <v>81.739999999999995</v>
      </c>
      <c r="BY7" s="38">
        <v>82.88</v>
      </c>
      <c r="BZ7" s="38">
        <v>81.88</v>
      </c>
      <c r="CA7" s="38">
        <v>100.34</v>
      </c>
      <c r="CB7" s="38">
        <v>155.87</v>
      </c>
      <c r="CC7" s="38">
        <v>151.56</v>
      </c>
      <c r="CD7" s="38">
        <v>154.12</v>
      </c>
      <c r="CE7" s="38">
        <v>152</v>
      </c>
      <c r="CF7" s="38">
        <v>150</v>
      </c>
      <c r="CG7" s="38">
        <v>281.52999999999997</v>
      </c>
      <c r="CH7" s="38">
        <v>207.96</v>
      </c>
      <c r="CI7" s="38">
        <v>194.31</v>
      </c>
      <c r="CJ7" s="38">
        <v>190.99</v>
      </c>
      <c r="CK7" s="38">
        <v>187.55</v>
      </c>
      <c r="CL7" s="38">
        <v>136.15</v>
      </c>
      <c r="CM7" s="38" t="s">
        <v>102</v>
      </c>
      <c r="CN7" s="38" t="s">
        <v>102</v>
      </c>
      <c r="CO7" s="38" t="s">
        <v>102</v>
      </c>
      <c r="CP7" s="38" t="s">
        <v>102</v>
      </c>
      <c r="CQ7" s="38" t="s">
        <v>102</v>
      </c>
      <c r="CR7" s="38">
        <v>44.89</v>
      </c>
      <c r="CS7" s="38">
        <v>53.51</v>
      </c>
      <c r="CT7" s="38">
        <v>53.5</v>
      </c>
      <c r="CU7" s="38">
        <v>52.58</v>
      </c>
      <c r="CV7" s="38">
        <v>50.94</v>
      </c>
      <c r="CW7" s="38">
        <v>59.64</v>
      </c>
      <c r="CX7" s="38">
        <v>74.819999999999993</v>
      </c>
      <c r="CY7" s="38">
        <v>77.2</v>
      </c>
      <c r="CZ7" s="38">
        <v>76.84</v>
      </c>
      <c r="DA7" s="38">
        <v>76.75</v>
      </c>
      <c r="DB7" s="38">
        <v>76.06</v>
      </c>
      <c r="DC7" s="38">
        <v>64.89</v>
      </c>
      <c r="DD7" s="38">
        <v>83.91</v>
      </c>
      <c r="DE7" s="38">
        <v>83.51</v>
      </c>
      <c r="DF7" s="38">
        <v>83.02</v>
      </c>
      <c r="DG7" s="38">
        <v>82.55</v>
      </c>
      <c r="DH7" s="38">
        <v>95.35</v>
      </c>
      <c r="DI7" s="38">
        <v>2.4</v>
      </c>
      <c r="DJ7" s="38">
        <v>4.6100000000000003</v>
      </c>
      <c r="DK7" s="38">
        <v>6.79</v>
      </c>
      <c r="DL7" s="38">
        <v>8.93</v>
      </c>
      <c r="DM7" s="38">
        <v>10.75</v>
      </c>
      <c r="DN7" s="38">
        <v>11.68</v>
      </c>
      <c r="DO7" s="38">
        <v>21.09</v>
      </c>
      <c r="DP7" s="38">
        <v>21.16</v>
      </c>
      <c r="DQ7" s="38">
        <v>15.95</v>
      </c>
      <c r="DR7" s="38">
        <v>15.85</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0.33</v>
      </c>
      <c r="EK7" s="38">
        <v>0.15</v>
      </c>
      <c r="EL7" s="38">
        <v>0.16</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2021-02-04T02:53:47Z</cp:lastPrinted>
  <dcterms:created xsi:type="dcterms:W3CDTF">2020-12-04T02:27:51Z</dcterms:created>
  <dcterms:modified xsi:type="dcterms:W3CDTF">2021-03-25T00:27:52Z</dcterms:modified>
  <cp:category/>
</cp:coreProperties>
</file>