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２７地区別データ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<sst xmlns="http://schemas.openxmlformats.org/spreadsheetml/2006/main" count="47" uniqueCount="43">
  <si>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昼生地区</t>
  </si>
  <si>
    <t>総人口</t>
  </si>
  <si>
    <t>65歳以上</t>
  </si>
  <si>
    <t>人口</t>
  </si>
  <si>
    <t>井田川地区南</t>
  </si>
  <si>
    <t>井田川地区北</t>
  </si>
  <si>
    <t>川崎地区</t>
  </si>
  <si>
    <t>野登地区</t>
  </si>
  <si>
    <t>白川地区</t>
  </si>
  <si>
    <t>神辺地区</t>
  </si>
  <si>
    <t>野村地区</t>
  </si>
  <si>
    <t>城東地区</t>
  </si>
  <si>
    <t>城西地区</t>
  </si>
  <si>
    <t>城北地区</t>
  </si>
  <si>
    <t>御幸地区</t>
  </si>
  <si>
    <t>本町地区</t>
  </si>
  <si>
    <t>北東地区</t>
  </si>
  <si>
    <t>東部地区</t>
  </si>
  <si>
    <t>天神・和賀地区</t>
  </si>
  <si>
    <t>南部地区</t>
  </si>
  <si>
    <t>北部地区</t>
  </si>
  <si>
    <t>関南部地区</t>
  </si>
  <si>
    <t>加太地区</t>
  </si>
  <si>
    <t>坂下地区</t>
  </si>
  <si>
    <t>合計</t>
  </si>
  <si>
    <t>地区名</t>
  </si>
  <si>
    <t>男</t>
  </si>
  <si>
    <t>女</t>
  </si>
  <si>
    <t>65歳以上／総人口</t>
  </si>
  <si>
    <t>市民文化部地域づくり支援室作成</t>
  </si>
  <si>
    <t>前年総人口</t>
  </si>
  <si>
    <t>14歳以下</t>
  </si>
  <si>
    <t>14歳以下／総人口</t>
  </si>
  <si>
    <t>対前年増加率</t>
  </si>
  <si>
    <t>基準日：平成２７年１０月１日</t>
  </si>
  <si>
    <t>関宿</t>
  </si>
  <si>
    <t>旧新所地区</t>
  </si>
  <si>
    <t>旧関中央地区</t>
  </si>
  <si>
    <t>旧木崎地区</t>
  </si>
  <si>
    <t>旧泉ヶ丘・富士ハイツ地区</t>
  </si>
  <si>
    <t>人口・世帯数</t>
  </si>
  <si>
    <t>地区別人口・世帯数データ(平成２７年度）</t>
  </si>
  <si>
    <t>世帯数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</si>
</sst>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&quot;人&quot;"/>
    <numFmt numFmtId="177" formatCode="#,##0&quot;人&quot;"/>
    <numFmt numFmtId="178" formatCode="0.0%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thin"/>
      <top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0" fontId="37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8" fillId="0" borderId="0" xfId="0" applyFont="1" applyAlignment="1">
      <alignment horizontal="center" vertical="center" shrinkToFit="1"/>
    </xf>
    <xf numFmtId="0" fontId="38" fillId="33" borderId="11" xfId="0" applyFont="1" applyFill="1" applyBorder="1" applyAlignment="1">
      <alignment vertical="center" shrinkToFit="1"/>
    </xf>
    <xf numFmtId="177" fontId="38" fillId="0" borderId="12" xfId="0" applyNumberFormat="1" applyFont="1" applyBorder="1" applyAlignment="1">
      <alignment horizontal="center" vertical="center" shrinkToFit="1"/>
    </xf>
    <xf numFmtId="178" fontId="38" fillId="0" borderId="12" xfId="0" applyNumberFormat="1" applyFont="1" applyBorder="1" applyAlignment="1">
      <alignment horizontal="center" vertical="center" shrinkToFit="1"/>
    </xf>
    <xf numFmtId="177" fontId="38" fillId="0" borderId="13" xfId="0" applyNumberFormat="1" applyFont="1" applyBorder="1" applyAlignment="1">
      <alignment horizontal="center" vertical="center" shrinkToFit="1"/>
    </xf>
    <xf numFmtId="178" fontId="38" fillId="0" borderId="13" xfId="0" applyNumberFormat="1" applyFont="1" applyBorder="1" applyAlignment="1">
      <alignment horizontal="center" vertical="center" shrinkToFit="1"/>
    </xf>
    <xf numFmtId="177" fontId="38" fillId="0" borderId="14" xfId="0" applyNumberFormat="1" applyFont="1" applyBorder="1" applyAlignment="1">
      <alignment horizontal="center" vertical="center" shrinkToFit="1"/>
    </xf>
    <xf numFmtId="177" fontId="38" fillId="0" borderId="15" xfId="0" applyNumberFormat="1" applyFont="1" applyBorder="1" applyAlignment="1">
      <alignment horizontal="center" vertical="center" shrinkToFit="1"/>
    </xf>
    <xf numFmtId="178" fontId="38" fillId="0" borderId="15" xfId="0" applyNumberFormat="1" applyFont="1" applyBorder="1" applyAlignment="1">
      <alignment horizontal="center" vertical="center" shrinkToFit="1"/>
    </xf>
    <xf numFmtId="177" fontId="38" fillId="0" borderId="16" xfId="0" applyNumberFormat="1" applyFont="1" applyBorder="1" applyAlignment="1">
      <alignment horizontal="center" vertical="center" shrinkToFit="1"/>
    </xf>
    <xf numFmtId="177" fontId="38" fillId="0" borderId="17" xfId="0" applyNumberFormat="1" applyFont="1" applyBorder="1" applyAlignment="1">
      <alignment horizontal="center" vertical="center" shrinkToFit="1"/>
    </xf>
    <xf numFmtId="10" fontId="38" fillId="0" borderId="15" xfId="0" applyNumberFormat="1" applyFont="1" applyBorder="1" applyAlignment="1">
      <alignment horizontal="center" vertical="center" shrinkToFit="1"/>
    </xf>
    <xf numFmtId="0" fontId="38" fillId="33" borderId="18" xfId="0" applyFont="1" applyFill="1" applyBorder="1" applyAlignment="1">
      <alignment horizontal="center" vertical="center" shrinkToFit="1"/>
    </xf>
    <xf numFmtId="0" fontId="38" fillId="33" borderId="15" xfId="0" applyFont="1" applyFill="1" applyBorder="1" applyAlignment="1">
      <alignment horizontal="center" vertical="center" shrinkToFit="1"/>
    </xf>
    <xf numFmtId="177" fontId="38" fillId="0" borderId="19" xfId="0" applyNumberFormat="1" applyFont="1" applyBorder="1" applyAlignment="1">
      <alignment horizontal="center" vertical="center" shrinkToFit="1"/>
    </xf>
    <xf numFmtId="177" fontId="38" fillId="0" borderId="20" xfId="0" applyNumberFormat="1" applyFont="1" applyBorder="1" applyAlignment="1">
      <alignment horizontal="center" vertical="center" shrinkToFit="1"/>
    </xf>
    <xf numFmtId="178" fontId="38" fillId="0" borderId="20" xfId="0" applyNumberFormat="1" applyFont="1" applyBorder="1" applyAlignment="1">
      <alignment horizontal="center" vertical="center" shrinkToFit="1"/>
    </xf>
    <xf numFmtId="0" fontId="37" fillId="0" borderId="0" xfId="0" applyFont="1" applyBorder="1" applyAlignment="1">
      <alignment vertical="center"/>
    </xf>
    <xf numFmtId="0" fontId="38" fillId="33" borderId="21" xfId="0" applyFont="1" applyFill="1" applyBorder="1" applyAlignment="1">
      <alignment horizontal="left" vertical="center" shrinkToFit="1"/>
    </xf>
    <xf numFmtId="0" fontId="38" fillId="33" borderId="22" xfId="0" applyFont="1" applyFill="1" applyBorder="1" applyAlignment="1">
      <alignment horizontal="left" vertical="center" shrinkToFit="1"/>
    </xf>
    <xf numFmtId="38" fontId="0" fillId="0" borderId="0" xfId="48" applyFont="1" applyAlignment="1">
      <alignment horizontal="center" vertical="center" shrinkToFit="1"/>
    </xf>
    <xf numFmtId="38" fontId="38" fillId="0" borderId="12" xfId="48" applyFont="1" applyBorder="1" applyAlignment="1">
      <alignment horizontal="center" vertical="center" shrinkToFit="1"/>
    </xf>
    <xf numFmtId="38" fontId="38" fillId="0" borderId="13" xfId="48" applyFont="1" applyBorder="1" applyAlignment="1">
      <alignment horizontal="center" vertical="center" shrinkToFit="1"/>
    </xf>
    <xf numFmtId="38" fontId="38" fillId="0" borderId="23" xfId="48" applyFont="1" applyBorder="1" applyAlignment="1">
      <alignment horizontal="center" vertical="center" shrinkToFit="1"/>
    </xf>
    <xf numFmtId="38" fontId="38" fillId="0" borderId="15" xfId="48" applyFont="1" applyBorder="1" applyAlignment="1">
      <alignment horizontal="center" vertical="center" shrinkToFit="1"/>
    </xf>
    <xf numFmtId="0" fontId="38" fillId="33" borderId="14" xfId="0" applyFont="1" applyFill="1" applyBorder="1" applyAlignment="1">
      <alignment horizontal="center" vertical="center" shrinkToFit="1"/>
    </xf>
    <xf numFmtId="0" fontId="38" fillId="33" borderId="24" xfId="0" applyFont="1" applyFill="1" applyBorder="1" applyAlignment="1">
      <alignment horizontal="center" vertical="center" shrinkToFit="1"/>
    </xf>
    <xf numFmtId="0" fontId="38" fillId="33" borderId="17" xfId="0" applyFont="1" applyFill="1" applyBorder="1" applyAlignment="1">
      <alignment horizontal="center" vertical="center" shrinkToFit="1"/>
    </xf>
    <xf numFmtId="0" fontId="38" fillId="33" borderId="22" xfId="0" applyFont="1" applyFill="1" applyBorder="1" applyAlignment="1">
      <alignment horizontal="center" vertical="center" shrinkToFit="1"/>
    </xf>
    <xf numFmtId="0" fontId="38" fillId="33" borderId="11" xfId="0" applyFont="1" applyFill="1" applyBorder="1" applyAlignment="1">
      <alignment horizontal="center" vertical="center" shrinkToFit="1"/>
    </xf>
    <xf numFmtId="0" fontId="38" fillId="33" borderId="25" xfId="0" applyFont="1" applyFill="1" applyBorder="1" applyAlignment="1">
      <alignment horizontal="center" vertical="center" shrinkToFit="1"/>
    </xf>
    <xf numFmtId="0" fontId="38" fillId="33" borderId="26" xfId="0" applyFont="1" applyFill="1" applyBorder="1" applyAlignment="1">
      <alignment horizontal="left" vertical="center" shrinkToFit="1"/>
    </xf>
    <xf numFmtId="0" fontId="38" fillId="33" borderId="27" xfId="0" applyFont="1" applyFill="1" applyBorder="1" applyAlignment="1">
      <alignment horizontal="left" vertical="center" shrinkToFit="1"/>
    </xf>
    <xf numFmtId="0" fontId="38" fillId="33" borderId="28" xfId="0" applyFont="1" applyFill="1" applyBorder="1" applyAlignment="1">
      <alignment horizontal="left" vertical="center" shrinkToFit="1"/>
    </xf>
    <xf numFmtId="0" fontId="38" fillId="33" borderId="12" xfId="0" applyFont="1" applyFill="1" applyBorder="1" applyAlignment="1">
      <alignment horizontal="center" vertical="center" shrinkToFit="1"/>
    </xf>
    <xf numFmtId="0" fontId="38" fillId="33" borderId="13" xfId="0" applyFont="1" applyFill="1" applyBorder="1" applyAlignment="1">
      <alignment horizontal="center" vertical="center" shrinkToFit="1"/>
    </xf>
    <xf numFmtId="38" fontId="38" fillId="33" borderId="29" xfId="48" applyFont="1" applyFill="1" applyBorder="1" applyAlignment="1">
      <alignment horizontal="center" vertical="center" wrapText="1" shrinkToFit="1"/>
    </xf>
    <xf numFmtId="38" fontId="38" fillId="33" borderId="30" xfId="48" applyFont="1" applyFill="1" applyBorder="1" applyAlignment="1">
      <alignment horizontal="center" vertical="center" shrinkToFit="1"/>
    </xf>
    <xf numFmtId="38" fontId="38" fillId="33" borderId="18" xfId="48" applyFont="1" applyFill="1" applyBorder="1" applyAlignment="1">
      <alignment horizontal="center" vertical="center" shrinkToFit="1"/>
    </xf>
    <xf numFmtId="0" fontId="38" fillId="33" borderId="11" xfId="0" applyFont="1" applyFill="1" applyBorder="1" applyAlignment="1">
      <alignment horizontal="left" vertical="center" shrinkToFit="1"/>
    </xf>
    <xf numFmtId="0" fontId="38" fillId="33" borderId="25" xfId="0" applyFont="1" applyFill="1" applyBorder="1" applyAlignment="1">
      <alignment horizontal="left" vertical="center" shrinkToFit="1"/>
    </xf>
    <xf numFmtId="0" fontId="38" fillId="33" borderId="31" xfId="0" applyFont="1" applyFill="1" applyBorder="1" applyAlignment="1">
      <alignment horizontal="right" vertical="center" shrinkToFit="1"/>
    </xf>
    <xf numFmtId="0" fontId="38" fillId="33" borderId="32" xfId="0" applyFont="1" applyFill="1" applyBorder="1" applyAlignment="1">
      <alignment horizontal="right" vertical="center" shrinkToFit="1"/>
    </xf>
    <xf numFmtId="0" fontId="38" fillId="33" borderId="33" xfId="0" applyFont="1" applyFill="1" applyBorder="1" applyAlignment="1">
      <alignment horizontal="center" vertical="center" shrinkToFit="1"/>
    </xf>
    <xf numFmtId="0" fontId="38" fillId="33" borderId="34" xfId="0" applyFont="1" applyFill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0" fontId="38" fillId="33" borderId="15" xfId="0" applyFont="1" applyFill="1" applyBorder="1" applyAlignment="1">
      <alignment horizontal="center" vertical="center" shrinkToFit="1"/>
    </xf>
    <xf numFmtId="0" fontId="38" fillId="33" borderId="31" xfId="0" applyFont="1" applyFill="1" applyBorder="1" applyAlignment="1">
      <alignment horizontal="center" vertical="center" shrinkToFit="1"/>
    </xf>
    <xf numFmtId="0" fontId="38" fillId="33" borderId="35" xfId="0" applyFont="1" applyFill="1" applyBorder="1" applyAlignment="1">
      <alignment horizontal="center" vertical="center" shrinkToFit="1"/>
    </xf>
    <xf numFmtId="0" fontId="38" fillId="33" borderId="32" xfId="0" applyFont="1" applyFill="1" applyBorder="1" applyAlignment="1">
      <alignment horizontal="center" vertical="center" shrinkToFit="1"/>
    </xf>
    <xf numFmtId="0" fontId="38" fillId="33" borderId="29" xfId="0" applyFont="1" applyFill="1" applyBorder="1" applyAlignment="1">
      <alignment horizontal="center" vertical="center" shrinkToFit="1"/>
    </xf>
    <xf numFmtId="0" fontId="38" fillId="33" borderId="18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9525</xdr:colOff>
      <xdr:row>4</xdr:row>
      <xdr:rowOff>19050</xdr:rowOff>
    </xdr:to>
    <xdr:sp>
      <xdr:nvSpPr>
        <xdr:cNvPr id="1" name="直線コネクタ 1"/>
        <xdr:cNvSpPr>
          <a:spLocks/>
        </xdr:cNvSpPr>
      </xdr:nvSpPr>
      <xdr:spPr>
        <a:xfrm>
          <a:off x="0" y="323850"/>
          <a:ext cx="15430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6" sqref="P6"/>
    </sheetView>
  </sheetViews>
  <sheetFormatPr defaultColWidth="9.140625" defaultRowHeight="15"/>
  <cols>
    <col min="1" max="1" width="5.140625" style="1" customWidth="1"/>
    <col min="2" max="2" width="17.8515625" style="1" customWidth="1"/>
    <col min="3" max="8" width="14.8515625" style="1" customWidth="1"/>
    <col min="9" max="10" width="12.7109375" style="1" customWidth="1"/>
    <col min="11" max="12" width="14.8515625" style="1" customWidth="1"/>
    <col min="13" max="14" width="12.7109375" style="1" customWidth="1"/>
    <col min="15" max="15" width="14.8515625" style="1" customWidth="1"/>
    <col min="16" max="16" width="12.57421875" style="27" customWidth="1"/>
    <col min="17" max="16384" width="9.00390625" style="1" customWidth="1"/>
  </cols>
  <sheetData>
    <row r="1" spans="2:15" ht="24.75" customHeight="1">
      <c r="B1" s="24" t="s">
        <v>41</v>
      </c>
      <c r="C1" s="5"/>
      <c r="D1" s="5"/>
      <c r="E1" s="5"/>
      <c r="F1" s="5"/>
      <c r="G1" s="5"/>
      <c r="H1" s="5"/>
      <c r="I1" s="6"/>
      <c r="J1" s="6"/>
      <c r="K1" s="5" t="s">
        <v>34</v>
      </c>
      <c r="N1" s="52" t="s">
        <v>29</v>
      </c>
      <c r="O1" s="53"/>
    </row>
    <row r="2" spans="1:16" s="7" customFormat="1" ht="17.25">
      <c r="A2" s="48" t="s">
        <v>40</v>
      </c>
      <c r="B2" s="49"/>
      <c r="C2" s="54" t="s">
        <v>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43" t="s">
        <v>42</v>
      </c>
    </row>
    <row r="3" spans="1:16" s="7" customFormat="1" ht="13.5" customHeight="1">
      <c r="A3" s="50"/>
      <c r="B3" s="51"/>
      <c r="C3" s="55" t="s">
        <v>1</v>
      </c>
      <c r="D3" s="56"/>
      <c r="E3" s="57"/>
      <c r="F3" s="55" t="s">
        <v>30</v>
      </c>
      <c r="G3" s="58" t="s">
        <v>33</v>
      </c>
      <c r="H3" s="55" t="s">
        <v>2</v>
      </c>
      <c r="I3" s="56"/>
      <c r="J3" s="56"/>
      <c r="K3" s="57"/>
      <c r="L3" s="55" t="s">
        <v>31</v>
      </c>
      <c r="M3" s="56"/>
      <c r="N3" s="56"/>
      <c r="O3" s="57"/>
      <c r="P3" s="44"/>
    </row>
    <row r="4" spans="1:16" s="7" customFormat="1" ht="17.25">
      <c r="A4" s="46" t="s">
        <v>25</v>
      </c>
      <c r="B4" s="47"/>
      <c r="C4" s="8"/>
      <c r="D4" s="20" t="s">
        <v>26</v>
      </c>
      <c r="E4" s="20" t="s">
        <v>27</v>
      </c>
      <c r="F4" s="36"/>
      <c r="G4" s="59"/>
      <c r="H4" s="19"/>
      <c r="I4" s="20" t="s">
        <v>26</v>
      </c>
      <c r="J4" s="20" t="s">
        <v>27</v>
      </c>
      <c r="K4" s="20" t="s">
        <v>28</v>
      </c>
      <c r="L4" s="19"/>
      <c r="M4" s="20" t="s">
        <v>26</v>
      </c>
      <c r="N4" s="20" t="s">
        <v>27</v>
      </c>
      <c r="O4" s="20" t="s">
        <v>32</v>
      </c>
      <c r="P4" s="45"/>
    </row>
    <row r="5" spans="1:16" s="7" customFormat="1" ht="31.5" customHeight="1">
      <c r="A5" s="41" t="s">
        <v>0</v>
      </c>
      <c r="B5" s="41"/>
      <c r="C5" s="16">
        <f>D5+E5</f>
        <v>1651</v>
      </c>
      <c r="D5" s="9">
        <v>782</v>
      </c>
      <c r="E5" s="9">
        <v>869</v>
      </c>
      <c r="F5" s="9">
        <v>1694</v>
      </c>
      <c r="G5" s="10">
        <f>(C5-F5)/F5</f>
        <v>-0.02538370720188902</v>
      </c>
      <c r="H5" s="9">
        <f>I5+J5</f>
        <v>561</v>
      </c>
      <c r="I5" s="9">
        <v>245</v>
      </c>
      <c r="J5" s="9">
        <v>316</v>
      </c>
      <c r="K5" s="10">
        <f aca="true" t="shared" si="0" ref="K5:K30">H5/C5</f>
        <v>0.33979406420351305</v>
      </c>
      <c r="L5" s="9">
        <f>M5+N5</f>
        <v>163</v>
      </c>
      <c r="M5" s="9">
        <v>82</v>
      </c>
      <c r="N5" s="9">
        <v>81</v>
      </c>
      <c r="O5" s="10">
        <f aca="true" t="shared" si="1" ref="O5:O30">L5/C5</f>
        <v>0.09872804360993337</v>
      </c>
      <c r="P5" s="28">
        <v>645</v>
      </c>
    </row>
    <row r="6" spans="1:16" s="7" customFormat="1" ht="31.5" customHeight="1">
      <c r="A6" s="42" t="s">
        <v>4</v>
      </c>
      <c r="B6" s="42"/>
      <c r="C6" s="17">
        <f aca="true" t="shared" si="2" ref="C6:C29">D6+E6</f>
        <v>4490</v>
      </c>
      <c r="D6" s="11">
        <v>2271</v>
      </c>
      <c r="E6" s="11">
        <v>2219</v>
      </c>
      <c r="F6" s="11">
        <v>4448</v>
      </c>
      <c r="G6" s="12">
        <f aca="true" t="shared" si="3" ref="G6:G30">(C6-F6)/F6</f>
        <v>0.009442446043165468</v>
      </c>
      <c r="H6" s="11">
        <f aca="true" t="shared" si="4" ref="H6:H29">I6+J6</f>
        <v>1063</v>
      </c>
      <c r="I6" s="11">
        <v>480</v>
      </c>
      <c r="J6" s="11">
        <v>583</v>
      </c>
      <c r="K6" s="12">
        <f t="shared" si="0"/>
        <v>0.23674832962138084</v>
      </c>
      <c r="L6" s="11">
        <f aca="true" t="shared" si="5" ref="L6:L29">M6+N6</f>
        <v>617</v>
      </c>
      <c r="M6" s="11">
        <v>306</v>
      </c>
      <c r="N6" s="11">
        <v>311</v>
      </c>
      <c r="O6" s="12">
        <f t="shared" si="1"/>
        <v>0.1374164810690423</v>
      </c>
      <c r="P6" s="29">
        <v>1928</v>
      </c>
    </row>
    <row r="7" spans="1:16" s="7" customFormat="1" ht="31.5" customHeight="1">
      <c r="A7" s="42" t="s">
        <v>5</v>
      </c>
      <c r="B7" s="42"/>
      <c r="C7" s="17">
        <f t="shared" si="2"/>
        <v>7837</v>
      </c>
      <c r="D7" s="11">
        <v>3955</v>
      </c>
      <c r="E7" s="11">
        <v>3882</v>
      </c>
      <c r="F7" s="11">
        <v>7797</v>
      </c>
      <c r="G7" s="12">
        <f t="shared" si="3"/>
        <v>0.005130178273695011</v>
      </c>
      <c r="H7" s="11">
        <f t="shared" si="4"/>
        <v>1221</v>
      </c>
      <c r="I7" s="11">
        <v>606</v>
      </c>
      <c r="J7" s="11">
        <v>615</v>
      </c>
      <c r="K7" s="12">
        <f t="shared" si="0"/>
        <v>0.15579941304070435</v>
      </c>
      <c r="L7" s="11">
        <f t="shared" si="5"/>
        <v>1549</v>
      </c>
      <c r="M7" s="11">
        <v>801</v>
      </c>
      <c r="N7" s="11">
        <v>748</v>
      </c>
      <c r="O7" s="12">
        <f t="shared" si="1"/>
        <v>0.1976521628174046</v>
      </c>
      <c r="P7" s="29">
        <v>2808</v>
      </c>
    </row>
    <row r="8" spans="1:16" s="7" customFormat="1" ht="31.5" customHeight="1">
      <c r="A8" s="42" t="s">
        <v>6</v>
      </c>
      <c r="B8" s="42"/>
      <c r="C8" s="17">
        <f t="shared" si="2"/>
        <v>6467</v>
      </c>
      <c r="D8" s="11">
        <v>3306</v>
      </c>
      <c r="E8" s="11">
        <v>3161</v>
      </c>
      <c r="F8" s="11">
        <v>6437</v>
      </c>
      <c r="G8" s="12">
        <f t="shared" si="3"/>
        <v>0.004660556159701725</v>
      </c>
      <c r="H8" s="11">
        <f t="shared" si="4"/>
        <v>1286</v>
      </c>
      <c r="I8" s="11">
        <v>582</v>
      </c>
      <c r="J8" s="11">
        <v>704</v>
      </c>
      <c r="K8" s="12">
        <f t="shared" si="0"/>
        <v>0.19885572908612958</v>
      </c>
      <c r="L8" s="11">
        <f t="shared" si="5"/>
        <v>1066</v>
      </c>
      <c r="M8" s="11">
        <v>561</v>
      </c>
      <c r="N8" s="11">
        <v>505</v>
      </c>
      <c r="O8" s="12">
        <f t="shared" si="1"/>
        <v>0.16483686407917117</v>
      </c>
      <c r="P8" s="29">
        <v>2654</v>
      </c>
    </row>
    <row r="9" spans="1:16" s="7" customFormat="1" ht="31.5" customHeight="1">
      <c r="A9" s="34" t="s">
        <v>7</v>
      </c>
      <c r="B9" s="35"/>
      <c r="C9" s="17">
        <f t="shared" si="2"/>
        <v>2300</v>
      </c>
      <c r="D9" s="11">
        <v>1121</v>
      </c>
      <c r="E9" s="11">
        <v>1179</v>
      </c>
      <c r="F9" s="11">
        <v>2330</v>
      </c>
      <c r="G9" s="12">
        <f t="shared" si="3"/>
        <v>-0.012875536480686695</v>
      </c>
      <c r="H9" s="11">
        <f t="shared" si="4"/>
        <v>768</v>
      </c>
      <c r="I9" s="11">
        <v>322</v>
      </c>
      <c r="J9" s="11">
        <v>446</v>
      </c>
      <c r="K9" s="12">
        <f t="shared" si="0"/>
        <v>0.3339130434782609</v>
      </c>
      <c r="L9" s="11">
        <f t="shared" si="5"/>
        <v>254</v>
      </c>
      <c r="M9" s="11">
        <v>138</v>
      </c>
      <c r="N9" s="11">
        <v>116</v>
      </c>
      <c r="O9" s="12">
        <f t="shared" si="1"/>
        <v>0.11043478260869566</v>
      </c>
      <c r="P9" s="29">
        <v>855</v>
      </c>
    </row>
    <row r="10" spans="1:16" s="7" customFormat="1" ht="31.5" customHeight="1">
      <c r="A10" s="34" t="s">
        <v>8</v>
      </c>
      <c r="B10" s="35"/>
      <c r="C10" s="17">
        <f t="shared" si="2"/>
        <v>826</v>
      </c>
      <c r="D10" s="11">
        <v>396</v>
      </c>
      <c r="E10" s="11">
        <v>430</v>
      </c>
      <c r="F10" s="11">
        <v>843</v>
      </c>
      <c r="G10" s="12">
        <f t="shared" si="3"/>
        <v>-0.020166073546856466</v>
      </c>
      <c r="H10" s="11">
        <f t="shared" si="4"/>
        <v>302</v>
      </c>
      <c r="I10" s="11">
        <v>117</v>
      </c>
      <c r="J10" s="11">
        <v>185</v>
      </c>
      <c r="K10" s="12">
        <f t="shared" si="0"/>
        <v>0.36561743341404357</v>
      </c>
      <c r="L10" s="11">
        <f t="shared" si="5"/>
        <v>89</v>
      </c>
      <c r="M10" s="11">
        <v>51</v>
      </c>
      <c r="N10" s="11">
        <v>38</v>
      </c>
      <c r="O10" s="12">
        <f t="shared" si="1"/>
        <v>0.10774818401937046</v>
      </c>
      <c r="P10" s="29">
        <v>341</v>
      </c>
    </row>
    <row r="11" spans="1:16" s="7" customFormat="1" ht="31.5" customHeight="1">
      <c r="A11" s="34" t="s">
        <v>9</v>
      </c>
      <c r="B11" s="35"/>
      <c r="C11" s="17">
        <f t="shared" si="2"/>
        <v>3104</v>
      </c>
      <c r="D11" s="11">
        <v>1616</v>
      </c>
      <c r="E11" s="11">
        <v>1488</v>
      </c>
      <c r="F11" s="11">
        <v>3185</v>
      </c>
      <c r="G11" s="12">
        <f t="shared" si="3"/>
        <v>-0.02543171114599686</v>
      </c>
      <c r="H11" s="11">
        <f t="shared" si="4"/>
        <v>725</v>
      </c>
      <c r="I11" s="11">
        <v>326</v>
      </c>
      <c r="J11" s="11">
        <v>399</v>
      </c>
      <c r="K11" s="12">
        <f t="shared" si="0"/>
        <v>0.23356958762886598</v>
      </c>
      <c r="L11" s="11">
        <f t="shared" si="5"/>
        <v>373</v>
      </c>
      <c r="M11" s="11">
        <v>186</v>
      </c>
      <c r="N11" s="11">
        <v>187</v>
      </c>
      <c r="O11" s="12">
        <f t="shared" si="1"/>
        <v>0.12016752577319588</v>
      </c>
      <c r="P11" s="29">
        <v>1475</v>
      </c>
    </row>
    <row r="12" spans="1:16" s="7" customFormat="1" ht="31.5" customHeight="1">
      <c r="A12" s="34" t="s">
        <v>10</v>
      </c>
      <c r="B12" s="35"/>
      <c r="C12" s="17">
        <f t="shared" si="2"/>
        <v>2072</v>
      </c>
      <c r="D12" s="11">
        <v>1087</v>
      </c>
      <c r="E12" s="11">
        <v>985</v>
      </c>
      <c r="F12" s="11">
        <v>2052</v>
      </c>
      <c r="G12" s="12">
        <f t="shared" si="3"/>
        <v>0.009746588693957114</v>
      </c>
      <c r="H12" s="11">
        <f t="shared" si="4"/>
        <v>602</v>
      </c>
      <c r="I12" s="11">
        <v>274</v>
      </c>
      <c r="J12" s="11">
        <v>328</v>
      </c>
      <c r="K12" s="12">
        <f t="shared" si="0"/>
        <v>0.2905405405405405</v>
      </c>
      <c r="L12" s="11">
        <f t="shared" si="5"/>
        <v>274</v>
      </c>
      <c r="M12" s="11">
        <v>141</v>
      </c>
      <c r="N12" s="11">
        <v>133</v>
      </c>
      <c r="O12" s="12">
        <f t="shared" si="1"/>
        <v>0.13223938223938225</v>
      </c>
      <c r="P12" s="29">
        <v>971</v>
      </c>
    </row>
    <row r="13" spans="1:16" s="7" customFormat="1" ht="31.5" customHeight="1">
      <c r="A13" s="34" t="s">
        <v>11</v>
      </c>
      <c r="B13" s="35"/>
      <c r="C13" s="17">
        <f t="shared" si="2"/>
        <v>776</v>
      </c>
      <c r="D13" s="11">
        <v>370</v>
      </c>
      <c r="E13" s="11">
        <v>406</v>
      </c>
      <c r="F13" s="11">
        <v>785</v>
      </c>
      <c r="G13" s="12">
        <f t="shared" si="3"/>
        <v>-0.011464968152866241</v>
      </c>
      <c r="H13" s="11">
        <f t="shared" si="4"/>
        <v>225</v>
      </c>
      <c r="I13" s="11">
        <v>94</v>
      </c>
      <c r="J13" s="11">
        <v>131</v>
      </c>
      <c r="K13" s="12">
        <f t="shared" si="0"/>
        <v>0.28994845360824745</v>
      </c>
      <c r="L13" s="11">
        <f t="shared" si="5"/>
        <v>95</v>
      </c>
      <c r="M13" s="11">
        <v>48</v>
      </c>
      <c r="N13" s="11">
        <v>47</v>
      </c>
      <c r="O13" s="12">
        <f t="shared" si="1"/>
        <v>0.12242268041237113</v>
      </c>
      <c r="P13" s="29">
        <v>326</v>
      </c>
    </row>
    <row r="14" spans="1:16" s="7" customFormat="1" ht="31.5" customHeight="1">
      <c r="A14" s="34" t="s">
        <v>12</v>
      </c>
      <c r="B14" s="35"/>
      <c r="C14" s="17">
        <f t="shared" si="2"/>
        <v>687</v>
      </c>
      <c r="D14" s="11">
        <v>311</v>
      </c>
      <c r="E14" s="11">
        <v>376</v>
      </c>
      <c r="F14" s="11">
        <v>675</v>
      </c>
      <c r="G14" s="12">
        <f t="shared" si="3"/>
        <v>0.017777777777777778</v>
      </c>
      <c r="H14" s="11">
        <f t="shared" si="4"/>
        <v>287</v>
      </c>
      <c r="I14" s="11">
        <v>115</v>
      </c>
      <c r="J14" s="11">
        <v>172</v>
      </c>
      <c r="K14" s="12">
        <f t="shared" si="0"/>
        <v>0.4177583697234352</v>
      </c>
      <c r="L14" s="11">
        <f t="shared" si="5"/>
        <v>81</v>
      </c>
      <c r="M14" s="11">
        <v>38</v>
      </c>
      <c r="N14" s="11">
        <v>43</v>
      </c>
      <c r="O14" s="12">
        <f t="shared" si="1"/>
        <v>0.11790393013100436</v>
      </c>
      <c r="P14" s="29">
        <v>303</v>
      </c>
    </row>
    <row r="15" spans="1:16" s="7" customFormat="1" ht="31.5" customHeight="1">
      <c r="A15" s="34" t="s">
        <v>13</v>
      </c>
      <c r="B15" s="35"/>
      <c r="C15" s="17">
        <f t="shared" si="2"/>
        <v>3618</v>
      </c>
      <c r="D15" s="11">
        <v>1823</v>
      </c>
      <c r="E15" s="11">
        <v>1795</v>
      </c>
      <c r="F15" s="11">
        <v>3541</v>
      </c>
      <c r="G15" s="12">
        <f t="shared" si="3"/>
        <v>0.021745269697825472</v>
      </c>
      <c r="H15" s="11">
        <f t="shared" si="4"/>
        <v>686</v>
      </c>
      <c r="I15" s="11">
        <v>320</v>
      </c>
      <c r="J15" s="11">
        <v>366</v>
      </c>
      <c r="K15" s="12">
        <f t="shared" si="0"/>
        <v>0.18960751796572692</v>
      </c>
      <c r="L15" s="11">
        <f t="shared" si="5"/>
        <v>676</v>
      </c>
      <c r="M15" s="11">
        <v>336</v>
      </c>
      <c r="N15" s="11">
        <v>340</v>
      </c>
      <c r="O15" s="12">
        <f t="shared" si="1"/>
        <v>0.18684355997788835</v>
      </c>
      <c r="P15" s="29">
        <v>1454</v>
      </c>
    </row>
    <row r="16" spans="1:16" s="7" customFormat="1" ht="31.5" customHeight="1">
      <c r="A16" s="34" t="s">
        <v>14</v>
      </c>
      <c r="B16" s="35"/>
      <c r="C16" s="17">
        <f t="shared" si="2"/>
        <v>813</v>
      </c>
      <c r="D16" s="11">
        <v>400</v>
      </c>
      <c r="E16" s="11">
        <v>413</v>
      </c>
      <c r="F16" s="11">
        <v>812</v>
      </c>
      <c r="G16" s="12">
        <f t="shared" si="3"/>
        <v>0.0012315270935960591</v>
      </c>
      <c r="H16" s="11">
        <f t="shared" si="4"/>
        <v>183</v>
      </c>
      <c r="I16" s="11">
        <v>79</v>
      </c>
      <c r="J16" s="11">
        <v>104</v>
      </c>
      <c r="K16" s="12">
        <f t="shared" si="0"/>
        <v>0.22509225092250923</v>
      </c>
      <c r="L16" s="11">
        <f t="shared" si="5"/>
        <v>107</v>
      </c>
      <c r="M16" s="11">
        <v>49</v>
      </c>
      <c r="N16" s="11">
        <v>58</v>
      </c>
      <c r="O16" s="12">
        <f t="shared" si="1"/>
        <v>0.13161131611316113</v>
      </c>
      <c r="P16" s="29">
        <v>386</v>
      </c>
    </row>
    <row r="17" spans="1:16" s="7" customFormat="1" ht="31.5" customHeight="1">
      <c r="A17" s="34" t="s">
        <v>15</v>
      </c>
      <c r="B17" s="35"/>
      <c r="C17" s="17">
        <f t="shared" si="2"/>
        <v>1780</v>
      </c>
      <c r="D17" s="11">
        <v>864</v>
      </c>
      <c r="E17" s="11">
        <v>916</v>
      </c>
      <c r="F17" s="11">
        <v>1835</v>
      </c>
      <c r="G17" s="12">
        <f t="shared" si="3"/>
        <v>-0.02997275204359673</v>
      </c>
      <c r="H17" s="11">
        <f t="shared" si="4"/>
        <v>592</v>
      </c>
      <c r="I17" s="11">
        <v>249</v>
      </c>
      <c r="J17" s="11">
        <v>343</v>
      </c>
      <c r="K17" s="12">
        <f t="shared" si="0"/>
        <v>0.3325842696629214</v>
      </c>
      <c r="L17" s="11">
        <f t="shared" si="5"/>
        <v>199</v>
      </c>
      <c r="M17" s="11">
        <v>100</v>
      </c>
      <c r="N17" s="11">
        <v>99</v>
      </c>
      <c r="O17" s="12">
        <f t="shared" si="1"/>
        <v>0.11179775280898877</v>
      </c>
      <c r="P17" s="29">
        <v>802</v>
      </c>
    </row>
    <row r="18" spans="1:16" s="7" customFormat="1" ht="31.5" customHeight="1">
      <c r="A18" s="34" t="s">
        <v>16</v>
      </c>
      <c r="B18" s="35"/>
      <c r="C18" s="17">
        <f t="shared" si="2"/>
        <v>1223</v>
      </c>
      <c r="D18" s="11">
        <v>594</v>
      </c>
      <c r="E18" s="11">
        <v>629</v>
      </c>
      <c r="F18" s="11">
        <v>1218</v>
      </c>
      <c r="G18" s="12">
        <f t="shared" si="3"/>
        <v>0.004105090311986864</v>
      </c>
      <c r="H18" s="11">
        <f t="shared" si="4"/>
        <v>336</v>
      </c>
      <c r="I18" s="11">
        <v>144</v>
      </c>
      <c r="J18" s="11">
        <v>192</v>
      </c>
      <c r="K18" s="12">
        <f t="shared" si="0"/>
        <v>0.2747342600163532</v>
      </c>
      <c r="L18" s="11">
        <f t="shared" si="5"/>
        <v>182</v>
      </c>
      <c r="M18" s="11">
        <v>88</v>
      </c>
      <c r="N18" s="11">
        <v>94</v>
      </c>
      <c r="O18" s="12">
        <f t="shared" si="1"/>
        <v>0.14881439084219134</v>
      </c>
      <c r="P18" s="29">
        <v>507</v>
      </c>
    </row>
    <row r="19" spans="1:16" s="7" customFormat="1" ht="31.5" customHeight="1">
      <c r="A19" s="34" t="s">
        <v>17</v>
      </c>
      <c r="B19" s="35"/>
      <c r="C19" s="17">
        <f t="shared" si="2"/>
        <v>3002</v>
      </c>
      <c r="D19" s="11">
        <v>1529</v>
      </c>
      <c r="E19" s="11">
        <v>1473</v>
      </c>
      <c r="F19" s="11">
        <v>3023</v>
      </c>
      <c r="G19" s="12">
        <f t="shared" si="3"/>
        <v>-0.006946741647370162</v>
      </c>
      <c r="H19" s="11">
        <f t="shared" si="4"/>
        <v>782</v>
      </c>
      <c r="I19" s="11">
        <v>348</v>
      </c>
      <c r="J19" s="11">
        <v>434</v>
      </c>
      <c r="K19" s="12">
        <f t="shared" si="0"/>
        <v>0.2604930046635576</v>
      </c>
      <c r="L19" s="11">
        <f t="shared" si="5"/>
        <v>384</v>
      </c>
      <c r="M19" s="11">
        <v>206</v>
      </c>
      <c r="N19" s="11">
        <v>178</v>
      </c>
      <c r="O19" s="12">
        <f t="shared" si="1"/>
        <v>0.1279147235176549</v>
      </c>
      <c r="P19" s="29">
        <v>1296</v>
      </c>
    </row>
    <row r="20" spans="1:16" s="7" customFormat="1" ht="31.5" customHeight="1">
      <c r="A20" s="34" t="s">
        <v>18</v>
      </c>
      <c r="B20" s="35"/>
      <c r="C20" s="17">
        <f t="shared" si="2"/>
        <v>1648</v>
      </c>
      <c r="D20" s="11">
        <v>812</v>
      </c>
      <c r="E20" s="11">
        <v>836</v>
      </c>
      <c r="F20" s="11">
        <v>1657</v>
      </c>
      <c r="G20" s="12">
        <f t="shared" si="3"/>
        <v>-0.005431502715751358</v>
      </c>
      <c r="H20" s="11">
        <f t="shared" si="4"/>
        <v>483</v>
      </c>
      <c r="I20" s="11">
        <v>217</v>
      </c>
      <c r="J20" s="11">
        <v>266</v>
      </c>
      <c r="K20" s="12">
        <f t="shared" si="0"/>
        <v>0.29308252427184467</v>
      </c>
      <c r="L20" s="11">
        <f t="shared" si="5"/>
        <v>200</v>
      </c>
      <c r="M20" s="11">
        <v>101</v>
      </c>
      <c r="N20" s="11">
        <v>99</v>
      </c>
      <c r="O20" s="12">
        <f t="shared" si="1"/>
        <v>0.12135922330097088</v>
      </c>
      <c r="P20" s="29">
        <v>708</v>
      </c>
    </row>
    <row r="21" spans="1:16" s="7" customFormat="1" ht="31.5" customHeight="1">
      <c r="A21" s="34" t="s">
        <v>19</v>
      </c>
      <c r="B21" s="35"/>
      <c r="C21" s="17">
        <f t="shared" si="2"/>
        <v>724</v>
      </c>
      <c r="D21" s="11">
        <v>352</v>
      </c>
      <c r="E21" s="11">
        <v>372</v>
      </c>
      <c r="F21" s="11">
        <v>741</v>
      </c>
      <c r="G21" s="12">
        <f t="shared" si="3"/>
        <v>-0.022941970310391364</v>
      </c>
      <c r="H21" s="11">
        <f t="shared" si="4"/>
        <v>230</v>
      </c>
      <c r="I21" s="11">
        <v>109</v>
      </c>
      <c r="J21" s="11">
        <v>121</v>
      </c>
      <c r="K21" s="12">
        <f t="shared" si="0"/>
        <v>0.31767955801104975</v>
      </c>
      <c r="L21" s="11">
        <f t="shared" si="5"/>
        <v>73</v>
      </c>
      <c r="M21" s="11">
        <v>26</v>
      </c>
      <c r="N21" s="11">
        <v>47</v>
      </c>
      <c r="O21" s="12">
        <f t="shared" si="1"/>
        <v>0.10082872928176796</v>
      </c>
      <c r="P21" s="29">
        <v>273</v>
      </c>
    </row>
    <row r="22" spans="1:16" s="7" customFormat="1" ht="31.5" customHeight="1">
      <c r="A22" s="38" t="s">
        <v>35</v>
      </c>
      <c r="B22" s="25" t="s">
        <v>36</v>
      </c>
      <c r="C22" s="17">
        <f t="shared" si="2"/>
        <v>928</v>
      </c>
      <c r="D22" s="11">
        <v>445</v>
      </c>
      <c r="E22" s="11">
        <v>483</v>
      </c>
      <c r="F22" s="11">
        <v>931</v>
      </c>
      <c r="G22" s="12">
        <f t="shared" si="3"/>
        <v>-0.00322234156820623</v>
      </c>
      <c r="H22" s="11">
        <f t="shared" si="4"/>
        <v>283</v>
      </c>
      <c r="I22" s="11">
        <v>113</v>
      </c>
      <c r="J22" s="11">
        <v>170</v>
      </c>
      <c r="K22" s="12">
        <f t="shared" si="0"/>
        <v>0.30495689655172414</v>
      </c>
      <c r="L22" s="11">
        <f t="shared" si="5"/>
        <v>107</v>
      </c>
      <c r="M22" s="11">
        <v>52</v>
      </c>
      <c r="N22" s="11">
        <v>55</v>
      </c>
      <c r="O22" s="12">
        <f t="shared" si="1"/>
        <v>0.11530172413793104</v>
      </c>
      <c r="P22" s="29">
        <v>413</v>
      </c>
    </row>
    <row r="23" spans="1:16" s="7" customFormat="1" ht="31.5" customHeight="1">
      <c r="A23" s="39"/>
      <c r="B23" s="26" t="s">
        <v>37</v>
      </c>
      <c r="C23" s="17">
        <f t="shared" si="2"/>
        <v>1083</v>
      </c>
      <c r="D23" s="11">
        <v>552</v>
      </c>
      <c r="E23" s="11">
        <v>531</v>
      </c>
      <c r="F23" s="11">
        <v>1075</v>
      </c>
      <c r="G23" s="12">
        <f t="shared" si="3"/>
        <v>0.0074418604651162795</v>
      </c>
      <c r="H23" s="11">
        <f t="shared" si="4"/>
        <v>368</v>
      </c>
      <c r="I23" s="11">
        <v>164</v>
      </c>
      <c r="J23" s="11">
        <v>204</v>
      </c>
      <c r="K23" s="12">
        <f t="shared" si="0"/>
        <v>0.3397968605724838</v>
      </c>
      <c r="L23" s="11">
        <f t="shared" si="5"/>
        <v>128</v>
      </c>
      <c r="M23" s="11">
        <v>65</v>
      </c>
      <c r="N23" s="11">
        <v>63</v>
      </c>
      <c r="O23" s="12">
        <f t="shared" si="1"/>
        <v>0.11819021237303785</v>
      </c>
      <c r="P23" s="29">
        <v>493</v>
      </c>
    </row>
    <row r="24" spans="1:16" s="7" customFormat="1" ht="31.5" customHeight="1">
      <c r="A24" s="39"/>
      <c r="B24" s="26" t="s">
        <v>38</v>
      </c>
      <c r="C24" s="17">
        <f t="shared" si="2"/>
        <v>532</v>
      </c>
      <c r="D24" s="11">
        <v>268</v>
      </c>
      <c r="E24" s="11">
        <v>264</v>
      </c>
      <c r="F24" s="11">
        <v>532</v>
      </c>
      <c r="G24" s="12">
        <f t="shared" si="3"/>
        <v>0</v>
      </c>
      <c r="H24" s="11">
        <f t="shared" si="4"/>
        <v>207</v>
      </c>
      <c r="I24" s="11">
        <v>86</v>
      </c>
      <c r="J24" s="11">
        <v>121</v>
      </c>
      <c r="K24" s="12">
        <f t="shared" si="0"/>
        <v>0.3890977443609023</v>
      </c>
      <c r="L24" s="11">
        <f t="shared" si="5"/>
        <v>34</v>
      </c>
      <c r="M24" s="11">
        <v>20</v>
      </c>
      <c r="N24" s="11">
        <v>14</v>
      </c>
      <c r="O24" s="12">
        <f t="shared" si="1"/>
        <v>0.06390977443609022</v>
      </c>
      <c r="P24" s="29">
        <v>247</v>
      </c>
    </row>
    <row r="25" spans="1:16" s="7" customFormat="1" ht="31.5" customHeight="1">
      <c r="A25" s="40"/>
      <c r="B25" s="26" t="s">
        <v>39</v>
      </c>
      <c r="C25" s="17">
        <f>D25+E25</f>
        <v>868</v>
      </c>
      <c r="D25" s="11">
        <v>425</v>
      </c>
      <c r="E25" s="11">
        <v>443</v>
      </c>
      <c r="F25" s="11">
        <v>868</v>
      </c>
      <c r="G25" s="12">
        <f>(C25-F25)/F25</f>
        <v>0</v>
      </c>
      <c r="H25" s="11">
        <f>I25+J25</f>
        <v>231</v>
      </c>
      <c r="I25" s="11">
        <v>109</v>
      </c>
      <c r="J25" s="11">
        <v>122</v>
      </c>
      <c r="K25" s="12">
        <f t="shared" si="0"/>
        <v>0.2661290322580645</v>
      </c>
      <c r="L25" s="11">
        <f>M25+N25</f>
        <v>107</v>
      </c>
      <c r="M25" s="11">
        <v>54</v>
      </c>
      <c r="N25" s="11">
        <v>53</v>
      </c>
      <c r="O25" s="12">
        <f t="shared" si="1"/>
        <v>0.12327188940092165</v>
      </c>
      <c r="P25" s="29">
        <v>337</v>
      </c>
    </row>
    <row r="26" spans="1:16" s="7" customFormat="1" ht="31.5" customHeight="1">
      <c r="A26" s="34" t="s">
        <v>20</v>
      </c>
      <c r="B26" s="35"/>
      <c r="C26" s="21">
        <f t="shared" si="2"/>
        <v>1296</v>
      </c>
      <c r="D26" s="22">
        <v>704</v>
      </c>
      <c r="E26" s="22">
        <v>592</v>
      </c>
      <c r="F26" s="22">
        <v>1321</v>
      </c>
      <c r="G26" s="23">
        <f t="shared" si="3"/>
        <v>-0.018925056775170326</v>
      </c>
      <c r="H26" s="22">
        <f t="shared" si="4"/>
        <v>315</v>
      </c>
      <c r="I26" s="22">
        <v>152</v>
      </c>
      <c r="J26" s="22">
        <v>163</v>
      </c>
      <c r="K26" s="23">
        <f t="shared" si="0"/>
        <v>0.24305555555555555</v>
      </c>
      <c r="L26" s="22">
        <f t="shared" si="5"/>
        <v>168</v>
      </c>
      <c r="M26" s="22">
        <v>93</v>
      </c>
      <c r="N26" s="22">
        <v>75</v>
      </c>
      <c r="O26" s="23">
        <f t="shared" si="1"/>
        <v>0.12962962962962962</v>
      </c>
      <c r="P26" s="29">
        <v>621</v>
      </c>
    </row>
    <row r="27" spans="1:16" s="7" customFormat="1" ht="31.5" customHeight="1">
      <c r="A27" s="34" t="s">
        <v>21</v>
      </c>
      <c r="B27" s="35"/>
      <c r="C27" s="17">
        <f t="shared" si="2"/>
        <v>862</v>
      </c>
      <c r="D27" s="11">
        <v>424</v>
      </c>
      <c r="E27" s="11">
        <v>438</v>
      </c>
      <c r="F27" s="11">
        <v>845</v>
      </c>
      <c r="G27" s="12">
        <f t="shared" si="3"/>
        <v>0.020118343195266272</v>
      </c>
      <c r="H27" s="11">
        <f t="shared" si="4"/>
        <v>221</v>
      </c>
      <c r="I27" s="11">
        <v>100</v>
      </c>
      <c r="J27" s="11">
        <v>121</v>
      </c>
      <c r="K27" s="12">
        <f t="shared" si="0"/>
        <v>0.25638051044083526</v>
      </c>
      <c r="L27" s="11">
        <f t="shared" si="5"/>
        <v>99</v>
      </c>
      <c r="M27" s="11">
        <v>50</v>
      </c>
      <c r="N27" s="11">
        <v>49</v>
      </c>
      <c r="O27" s="12">
        <f t="shared" si="1"/>
        <v>0.1148491879350348</v>
      </c>
      <c r="P27" s="29">
        <v>329</v>
      </c>
    </row>
    <row r="28" spans="1:16" s="7" customFormat="1" ht="31.5" customHeight="1">
      <c r="A28" s="34" t="s">
        <v>22</v>
      </c>
      <c r="B28" s="35"/>
      <c r="C28" s="17">
        <f t="shared" si="2"/>
        <v>1035</v>
      </c>
      <c r="D28" s="11">
        <v>464</v>
      </c>
      <c r="E28" s="11">
        <v>571</v>
      </c>
      <c r="F28" s="11">
        <v>1050</v>
      </c>
      <c r="G28" s="12">
        <f t="shared" si="3"/>
        <v>-0.014285714285714285</v>
      </c>
      <c r="H28" s="11">
        <f t="shared" si="4"/>
        <v>417</v>
      </c>
      <c r="I28" s="11">
        <v>181</v>
      </c>
      <c r="J28" s="11">
        <v>236</v>
      </c>
      <c r="K28" s="12">
        <f t="shared" si="0"/>
        <v>0.4028985507246377</v>
      </c>
      <c r="L28" s="11">
        <f t="shared" si="5"/>
        <v>85</v>
      </c>
      <c r="M28" s="11">
        <v>31</v>
      </c>
      <c r="N28" s="11">
        <v>54</v>
      </c>
      <c r="O28" s="12">
        <f t="shared" si="1"/>
        <v>0.0821256038647343</v>
      </c>
      <c r="P28" s="29">
        <v>425</v>
      </c>
    </row>
    <row r="29" spans="1:16" s="7" customFormat="1" ht="31.5" customHeight="1">
      <c r="A29" s="36" t="s">
        <v>23</v>
      </c>
      <c r="B29" s="37"/>
      <c r="C29" s="17">
        <f t="shared" si="2"/>
        <v>281</v>
      </c>
      <c r="D29" s="11">
        <v>114</v>
      </c>
      <c r="E29" s="11">
        <v>167</v>
      </c>
      <c r="F29" s="11">
        <v>297</v>
      </c>
      <c r="G29" s="12">
        <f t="shared" si="3"/>
        <v>-0.05387205387205387</v>
      </c>
      <c r="H29" s="11">
        <f t="shared" si="4"/>
        <v>142</v>
      </c>
      <c r="I29" s="11">
        <v>48</v>
      </c>
      <c r="J29" s="11">
        <v>94</v>
      </c>
      <c r="K29" s="12">
        <f t="shared" si="0"/>
        <v>0.505338078291815</v>
      </c>
      <c r="L29" s="11">
        <f t="shared" si="5"/>
        <v>13</v>
      </c>
      <c r="M29" s="11">
        <v>7</v>
      </c>
      <c r="N29" s="11">
        <v>6</v>
      </c>
      <c r="O29" s="12">
        <f t="shared" si="1"/>
        <v>0.046263345195729534</v>
      </c>
      <c r="P29" s="30">
        <v>130</v>
      </c>
    </row>
    <row r="30" spans="1:16" s="7" customFormat="1" ht="31.5" customHeight="1">
      <c r="A30" s="32" t="s">
        <v>24</v>
      </c>
      <c r="B30" s="33"/>
      <c r="C30" s="13">
        <f>SUM(C5:C29)</f>
        <v>49903</v>
      </c>
      <c r="D30" s="14">
        <f>SUM(D5:D29)</f>
        <v>24985</v>
      </c>
      <c r="E30" s="14">
        <f>SUM(E5:E29)</f>
        <v>24918</v>
      </c>
      <c r="F30" s="14">
        <f>SUM(F5:F29)</f>
        <v>49992</v>
      </c>
      <c r="G30" s="18">
        <f t="shared" si="3"/>
        <v>-0.0017802848455752921</v>
      </c>
      <c r="H30" s="14">
        <f>SUM(H5:H29)</f>
        <v>12516</v>
      </c>
      <c r="I30" s="14">
        <f>SUM(I5:I29)</f>
        <v>5580</v>
      </c>
      <c r="J30" s="14">
        <f>SUM(J5:J29)</f>
        <v>6936</v>
      </c>
      <c r="K30" s="15">
        <f t="shared" si="0"/>
        <v>0.25080656473558705</v>
      </c>
      <c r="L30" s="14">
        <f>SUM(L5:L29)</f>
        <v>7123</v>
      </c>
      <c r="M30" s="14">
        <f>SUM(M5:M29)</f>
        <v>3630</v>
      </c>
      <c r="N30" s="14">
        <f>SUM(N5:N29)</f>
        <v>3493</v>
      </c>
      <c r="O30" s="15">
        <f t="shared" si="1"/>
        <v>0.14273690960463298</v>
      </c>
      <c r="P30" s="31">
        <f>SUM(P5:P29)</f>
        <v>20727</v>
      </c>
    </row>
    <row r="31" spans="3:15" ht="20.25" customHeight="1">
      <c r="C31" s="3"/>
      <c r="D31" s="3"/>
      <c r="E31" s="3"/>
      <c r="F31" s="3"/>
      <c r="G31" s="3"/>
      <c r="H31" s="2"/>
      <c r="I31" s="2"/>
      <c r="J31" s="2"/>
      <c r="K31" s="4"/>
      <c r="L31" s="2"/>
      <c r="M31" s="4"/>
      <c r="N31" s="2"/>
      <c r="O31" s="4"/>
    </row>
    <row r="32" spans="3:15" ht="20.25" customHeight="1">
      <c r="C32" s="3"/>
      <c r="D32" s="3"/>
      <c r="E32" s="3"/>
      <c r="F32" s="3"/>
      <c r="G32" s="3"/>
      <c r="H32" s="2"/>
      <c r="I32" s="2"/>
      <c r="J32" s="2"/>
      <c r="K32" s="4"/>
      <c r="L32" s="2"/>
      <c r="M32" s="4"/>
      <c r="N32" s="2"/>
      <c r="O32" s="4"/>
    </row>
    <row r="33" spans="3:15" ht="20.25" customHeight="1">
      <c r="C33" s="3"/>
      <c r="D33" s="3"/>
      <c r="E33" s="3"/>
      <c r="F33" s="3"/>
      <c r="G33" s="3"/>
      <c r="H33" s="2"/>
      <c r="I33" s="2"/>
      <c r="J33" s="2"/>
      <c r="K33" s="4"/>
      <c r="L33" s="2"/>
      <c r="M33" s="4"/>
      <c r="N33" s="2"/>
      <c r="O33" s="4"/>
    </row>
  </sheetData>
  <sheetProtection/>
  <mergeCells count="34">
    <mergeCell ref="P2:P4"/>
    <mergeCell ref="A4:B4"/>
    <mergeCell ref="A2:B2"/>
    <mergeCell ref="A3:B3"/>
    <mergeCell ref="N1:O1"/>
    <mergeCell ref="C2:O2"/>
    <mergeCell ref="C3:E3"/>
    <mergeCell ref="F3:F4"/>
    <mergeCell ref="G3:G4"/>
    <mergeCell ref="H3:K3"/>
    <mergeCell ref="L3:O3"/>
    <mergeCell ref="A14:B14"/>
    <mergeCell ref="A22:A25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30:B30"/>
    <mergeCell ref="A15:B15"/>
    <mergeCell ref="A16:B16"/>
    <mergeCell ref="A17:B17"/>
    <mergeCell ref="A18:B18"/>
    <mergeCell ref="A19:B19"/>
    <mergeCell ref="A20:B20"/>
    <mergeCell ref="A21:B21"/>
    <mergeCell ref="A26:B26"/>
    <mergeCell ref="A27:B27"/>
    <mergeCell ref="A28:B28"/>
    <mergeCell ref="A29:B29"/>
  </mergeCells>
  <printOptions/>
  <pageMargins left="1.11" right="0.45" top="0.7480314960629921" bottom="0.45" header="0.31496062992125984" footer="0.24"/>
  <pageSetup horizontalDpi="600" verticalDpi="600" orientation="landscape" paperSize="8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2016-05-31T23:43:43Z</dcterms:modified>
  <cp:category/>
  <cp:version/>
  <cp:contentType/>
  <cp:contentStatus/>
</cp:coreProperties>
</file>