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1まちづくり協働課\01地域まちづくりG\★地域まちづくり協議会\03　地域まちづくり交付金関係\R5年度\人口データ\HP\"/>
    </mc:Choice>
  </mc:AlternateContent>
  <bookViews>
    <workbookView xWindow="0" yWindow="0" windowWidth="20736" windowHeight="9096"/>
  </bookViews>
  <sheets>
    <sheet name="R４.１０.１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K20" i="1" l="1"/>
  <c r="G11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O5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G6" i="1"/>
  <c r="E27" i="1"/>
  <c r="N27" i="1"/>
  <c r="J27" i="1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5" i="1"/>
  <c r="P27" i="1"/>
  <c r="L27" i="1"/>
  <c r="H27" i="1"/>
  <c r="F27" i="1"/>
  <c r="C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7" i="1" l="1"/>
  <c r="I27" i="1"/>
  <c r="K27" i="1"/>
  <c r="G27" i="1"/>
  <c r="O27" i="1"/>
</calcChain>
</file>

<file path=xl/sharedStrings.xml><?xml version="1.0" encoding="utf-8"?>
<sst xmlns="http://schemas.openxmlformats.org/spreadsheetml/2006/main" count="43" uniqueCount="39">
  <si>
    <t>人口・世帯数</t>
    <rPh sb="0" eb="2">
      <t>ジンコウ</t>
    </rPh>
    <rPh sb="3" eb="6">
      <t>セタイスウ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</si>
  <si>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</si>
  <si>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</si>
  <si>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</si>
  <si>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増加率</t>
    <rPh sb="0" eb="2">
      <t>ゾウカ</t>
    </rPh>
    <rPh sb="2" eb="3">
      <t>リツ</t>
    </rPh>
    <phoneticPr fontId="2"/>
  </si>
  <si>
    <t>65歳以上</t>
    <rPh sb="2" eb="3">
      <t>サイ</t>
    </rPh>
    <rPh sb="3" eb="5">
      <t>イジョウ</t>
    </rPh>
    <phoneticPr fontId="2"/>
  </si>
  <si>
    <t>14歳以下</t>
    <rPh sb="2" eb="3">
      <t>サイ</t>
    </rPh>
    <rPh sb="3" eb="5">
      <t>イカ</t>
    </rPh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</si>
  <si>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</si>
  <si>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</si>
  <si>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</si>
  <si>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65歳以上／総人口</t>
    <rPh sb="2" eb="3">
      <t>サイ</t>
    </rPh>
    <rPh sb="3" eb="5">
      <t>イジョウ</t>
    </rPh>
    <rPh sb="6" eb="9">
      <t>ソウジンコウ</t>
    </rPh>
    <phoneticPr fontId="2"/>
  </si>
  <si>
    <t>14歳以下／総人口</t>
    <rPh sb="2" eb="3">
      <t>サイ</t>
    </rPh>
    <rPh sb="3" eb="5">
      <t>イカ</t>
    </rPh>
    <rPh sb="6" eb="9">
      <t>ソウジンコウ</t>
    </rPh>
    <phoneticPr fontId="2"/>
  </si>
  <si>
    <t>昼生地区</t>
    <rPh sb="0" eb="1">
      <t>ヒル</t>
    </rPh>
    <rPh sb="1" eb="2">
      <t>オ</t>
    </rPh>
    <rPh sb="2" eb="4">
      <t>チク</t>
    </rPh>
    <phoneticPr fontId="2"/>
  </si>
  <si>
    <t>井田川地区南</t>
    <rPh sb="0" eb="2">
      <t>イダ</t>
    </rPh>
    <rPh sb="2" eb="3">
      <t>ガワ</t>
    </rPh>
    <rPh sb="3" eb="5">
      <t>チク</t>
    </rPh>
    <rPh sb="5" eb="6">
      <t>ミナミ</t>
    </rPh>
    <phoneticPr fontId="2"/>
  </si>
  <si>
    <t>井田川地区北</t>
    <rPh sb="0" eb="2">
      <t>イダ</t>
    </rPh>
    <rPh sb="2" eb="3">
      <t>ガワ</t>
    </rPh>
    <rPh sb="3" eb="5">
      <t>チク</t>
    </rPh>
    <rPh sb="5" eb="6">
      <t>キタ</t>
    </rPh>
    <phoneticPr fontId="2"/>
  </si>
  <si>
    <t>川崎地区</t>
    <rPh sb="0" eb="2">
      <t>カワサキ</t>
    </rPh>
    <rPh sb="2" eb="4">
      <t>チク</t>
    </rPh>
    <phoneticPr fontId="2"/>
  </si>
  <si>
    <t>野登地区</t>
    <rPh sb="0" eb="1">
      <t>ノ</t>
    </rPh>
    <rPh sb="1" eb="2">
      <t>ノボリ</t>
    </rPh>
    <rPh sb="2" eb="4">
      <t>チク</t>
    </rPh>
    <phoneticPr fontId="2"/>
  </si>
  <si>
    <t>白川地区</t>
    <rPh sb="0" eb="2">
      <t>シラカワ</t>
    </rPh>
    <rPh sb="2" eb="4">
      <t>チク</t>
    </rPh>
    <phoneticPr fontId="2"/>
  </si>
  <si>
    <t>神辺地区</t>
    <rPh sb="0" eb="2">
      <t>カンベ</t>
    </rPh>
    <rPh sb="2" eb="4">
      <t>チク</t>
    </rPh>
    <phoneticPr fontId="2"/>
  </si>
  <si>
    <t>野村地区</t>
    <rPh sb="0" eb="2">
      <t>ノムラ</t>
    </rPh>
    <rPh sb="2" eb="4">
      <t>チク</t>
    </rPh>
    <phoneticPr fontId="2"/>
  </si>
  <si>
    <t>城東地区</t>
    <rPh sb="0" eb="1">
      <t>ジョウ</t>
    </rPh>
    <rPh sb="1" eb="2">
      <t>ヒガシ</t>
    </rPh>
    <rPh sb="2" eb="4">
      <t>チク</t>
    </rPh>
    <phoneticPr fontId="2"/>
  </si>
  <si>
    <t>城西地区</t>
    <rPh sb="0" eb="1">
      <t>シロ</t>
    </rPh>
    <rPh sb="1" eb="2">
      <t>ニシ</t>
    </rPh>
    <rPh sb="2" eb="4">
      <t>チク</t>
    </rPh>
    <phoneticPr fontId="2"/>
  </si>
  <si>
    <t>城北地区</t>
    <rPh sb="0" eb="1">
      <t>シロ</t>
    </rPh>
    <rPh sb="1" eb="2">
      <t>キタ</t>
    </rPh>
    <rPh sb="2" eb="4">
      <t>チク</t>
    </rPh>
    <phoneticPr fontId="2"/>
  </si>
  <si>
    <t>御幸地区</t>
    <rPh sb="0" eb="2">
      <t>ミユキ</t>
    </rPh>
    <rPh sb="2" eb="4">
      <t>チク</t>
    </rPh>
    <phoneticPr fontId="2"/>
  </si>
  <si>
    <t>本町地区</t>
    <rPh sb="0" eb="2">
      <t>ホンマチ</t>
    </rPh>
    <rPh sb="2" eb="4">
      <t>チク</t>
    </rPh>
    <phoneticPr fontId="2"/>
  </si>
  <si>
    <t>北東地区</t>
    <rPh sb="0" eb="1">
      <t>キタ</t>
    </rPh>
    <rPh sb="1" eb="2">
      <t>ヒガシ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</si>
  <si>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</si>
  <si>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天神・和賀地区</t>
    <rPh sb="0" eb="2">
      <t>テンジン</t>
    </rPh>
    <rPh sb="3" eb="5">
      <t>ワガ</t>
    </rPh>
    <rPh sb="5" eb="7">
      <t>チク</t>
    </rPh>
    <phoneticPr fontId="2"/>
  </si>
  <si>
    <t>南部地区</t>
    <rPh sb="0" eb="2">
      <t>ナンブ</t>
    </rPh>
    <rPh sb="2" eb="4">
      <t>チク</t>
    </rPh>
    <phoneticPr fontId="2"/>
  </si>
  <si>
    <t>関宿</t>
    <rPh sb="0" eb="1">
      <t>セキ</t>
    </rPh>
    <rPh sb="1" eb="2">
      <t>ジュク</t>
    </rPh>
    <phoneticPr fontId="2"/>
  </si>
  <si>
    <t>関北部地区</t>
    <rPh sb="0" eb="1">
      <t>セキ</t>
    </rPh>
    <rPh sb="1" eb="3">
      <t>ホクブ</t>
    </rPh>
    <rPh sb="3" eb="5">
      <t>チク</t>
    </rPh>
    <phoneticPr fontId="2"/>
  </si>
  <si>
    <t>関南部地区</t>
    <rPh sb="0" eb="1">
      <t>セキ</t>
    </rPh>
    <rPh sb="1" eb="3">
      <t>ナンブ</t>
    </rPh>
    <rPh sb="3" eb="5">
      <t>チク</t>
    </rPh>
    <phoneticPr fontId="2"/>
  </si>
  <si>
    <t>加太地区</t>
    <rPh sb="0" eb="2">
      <t>カブト</t>
    </rPh>
    <rPh sb="2" eb="4">
      <t>チク</t>
    </rPh>
    <phoneticPr fontId="2"/>
  </si>
  <si>
    <t>坂下地区</t>
    <rPh sb="0" eb="2">
      <t>サカシタ</t>
    </rPh>
    <rPh sb="2" eb="4">
      <t>チク</t>
    </rPh>
    <phoneticPr fontId="2"/>
  </si>
  <si>
    <t>合計</t>
    <rPh sb="0" eb="2">
      <t>ゴウケイ</t>
    </rPh>
    <phoneticPr fontId="2"/>
  </si>
  <si>
    <t>同年4月
時点総人口</t>
    <rPh sb="0" eb="1">
      <t>ドウ</t>
    </rPh>
    <rPh sb="1" eb="2">
      <t>ネン</t>
    </rPh>
    <rPh sb="3" eb="4">
      <t>ガツ</t>
    </rPh>
    <rPh sb="5" eb="7">
      <t>ジテン</t>
    </rPh>
    <rPh sb="7" eb="10">
      <t>ソウジンコウ</t>
    </rPh>
    <phoneticPr fontId="2"/>
  </si>
  <si>
    <t>地区別人口・世帯数データ(令和４年１０月１日）</t>
    <rPh sb="0" eb="2">
      <t>チク</t>
    </rPh>
    <rPh sb="2" eb="3">
      <t>ベツ</t>
    </rPh>
    <rPh sb="3" eb="5">
      <t>ジンコウ</t>
    </rPh>
    <rPh sb="6" eb="9">
      <t>セタイスウ</t>
    </rPh>
    <rPh sb="13" eb="14">
      <t>レイ</t>
    </rPh>
    <rPh sb="14" eb="15">
      <t>ワ</t>
    </rPh>
    <rPh sb="16" eb="17">
      <t>ネン</t>
    </rPh>
    <rPh sb="19" eb="20">
      <t>ガツ</t>
    </rPh>
    <rPh sb="21" eb="22">
      <t>ニチ</t>
    </rPh>
    <phoneticPr fontId="2"/>
  </si>
  <si>
    <t>市民文化部まちづくり協働課地域まちづくりG作成</t>
    <rPh sb="0" eb="2">
      <t>シミン</t>
    </rPh>
    <phoneticPr fontId="2"/>
  </si>
  <si>
    <t>作成日：令和４年１０月１６日</t>
    <rPh sb="4" eb="5">
      <t>レイ</t>
    </rPh>
    <rPh sb="5" eb="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</si>
</sst>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0.0%"/>
    <numFmt numFmtId="178" formatCode="##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7" fillId="2" borderId="5" xfId="1" applyFont="1" applyFill="1" applyBorder="1" applyAlignment="1">
      <alignment horizontal="center" vertical="center" wrapText="1" shrinkToFit="1"/>
    </xf>
    <xf numFmtId="38" fontId="7" fillId="2" borderId="9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10" fontId="7" fillId="0" borderId="4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2</xdr:col>
      <xdr:colOff>9525</xdr:colOff>
      <xdr:row>4</xdr:row>
      <xdr:rowOff>19050</xdr:rowOff>
    </xdr:to>
    <xdr:cxnSp macro="">
      <xdr:nvCxnSpPr>
        <xdr:cNvPr id="2" name="直線コネクタ 1"/>
        <xdr:cNvCxnSpPr/>
      </xdr:nvCxnSpPr>
      <xdr:spPr>
        <a:xfrm>
          <a:off x="0" y="327025"/>
          <a:ext cx="1762125" cy="615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A5" sqref="AA4:AA5"/>
    </sheetView>
  </sheetViews>
  <sheetFormatPr defaultColWidth="9" defaultRowHeight="13.2" x14ac:dyDescent="0.2"/>
  <cols>
    <col min="1" max="1" width="5.109375" style="1" customWidth="1"/>
    <col min="2" max="2" width="15.77734375" style="1" customWidth="1"/>
    <col min="3" max="8" width="14.88671875" style="1" customWidth="1"/>
    <col min="9" max="10" width="12.77734375" style="1" customWidth="1"/>
    <col min="11" max="12" width="14.88671875" style="1" customWidth="1"/>
    <col min="13" max="14" width="12.77734375" style="1" customWidth="1"/>
    <col min="15" max="15" width="14.88671875" style="1" customWidth="1"/>
    <col min="16" max="16" width="12.6640625" style="33" customWidth="1"/>
    <col min="17" max="16384" width="9" style="1"/>
  </cols>
  <sheetData>
    <row r="1" spans="1:16" ht="24.75" customHeight="1" x14ac:dyDescent="0.2">
      <c r="B1" s="2" t="s">
        <v>36</v>
      </c>
      <c r="C1" s="3"/>
      <c r="D1" s="3"/>
      <c r="E1" s="3"/>
      <c r="F1" s="3"/>
      <c r="G1" s="3"/>
      <c r="H1" s="3"/>
      <c r="I1" s="4"/>
      <c r="J1" s="5"/>
      <c r="K1" s="3"/>
      <c r="M1" s="6" t="s">
        <v>37</v>
      </c>
      <c r="N1" s="7"/>
      <c r="O1" s="7"/>
      <c r="P1" s="8" t="s">
        <v>38</v>
      </c>
    </row>
    <row r="2" spans="1:16" s="9" customFormat="1" ht="16.2" x14ac:dyDescent="0.2">
      <c r="A2" s="44" t="s">
        <v>0</v>
      </c>
      <c r="B2" s="45"/>
      <c r="C2" s="46" t="s">
        <v>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 t="s">
        <v>2</v>
      </c>
    </row>
    <row r="3" spans="1:16" s="9" customFormat="1" ht="13.5" customHeight="1" x14ac:dyDescent="0.2">
      <c r="A3" s="50"/>
      <c r="B3" s="51"/>
      <c r="C3" s="52" t="s">
        <v>3</v>
      </c>
      <c r="D3" s="53"/>
      <c r="E3" s="54"/>
      <c r="F3" s="55" t="s">
        <v>35</v>
      </c>
      <c r="G3" s="57" t="s">
        <v>4</v>
      </c>
      <c r="H3" s="52" t="s">
        <v>5</v>
      </c>
      <c r="I3" s="53"/>
      <c r="J3" s="53"/>
      <c r="K3" s="54"/>
      <c r="L3" s="52" t="s">
        <v>6</v>
      </c>
      <c r="M3" s="53"/>
      <c r="N3" s="53"/>
      <c r="O3" s="54"/>
      <c r="P3" s="48"/>
    </row>
    <row r="4" spans="1:16" s="9" customFormat="1" ht="16.2" x14ac:dyDescent="0.2">
      <c r="A4" s="59" t="s">
        <v>7</v>
      </c>
      <c r="B4" s="60"/>
      <c r="C4" s="10"/>
      <c r="D4" s="11" t="s">
        <v>8</v>
      </c>
      <c r="E4" s="11" t="s">
        <v>9</v>
      </c>
      <c r="F4" s="56"/>
      <c r="G4" s="58"/>
      <c r="H4" s="12"/>
      <c r="I4" s="11" t="s">
        <v>8</v>
      </c>
      <c r="J4" s="11" t="s">
        <v>9</v>
      </c>
      <c r="K4" s="11" t="s">
        <v>10</v>
      </c>
      <c r="L4" s="12"/>
      <c r="M4" s="11" t="s">
        <v>8</v>
      </c>
      <c r="N4" s="11" t="s">
        <v>9</v>
      </c>
      <c r="O4" s="11" t="s">
        <v>11</v>
      </c>
      <c r="P4" s="49"/>
    </row>
    <row r="5" spans="1:16" s="9" customFormat="1" ht="31.5" customHeight="1" x14ac:dyDescent="0.2">
      <c r="A5" s="42" t="s">
        <v>12</v>
      </c>
      <c r="B5" s="42"/>
      <c r="C5" s="13">
        <v>1515</v>
      </c>
      <c r="D5" s="14">
        <f t="shared" ref="D5:D26" si="0">C5-E5</f>
        <v>754</v>
      </c>
      <c r="E5" s="14">
        <v>761</v>
      </c>
      <c r="F5" s="13">
        <v>1515</v>
      </c>
      <c r="G5" s="15">
        <f t="shared" ref="G5:G27" si="1">(C5-F5)/F5</f>
        <v>0</v>
      </c>
      <c r="H5" s="14">
        <v>584</v>
      </c>
      <c r="I5" s="14">
        <f t="shared" ref="I5:I26" si="2">H5-J5</f>
        <v>254</v>
      </c>
      <c r="J5" s="14">
        <v>330</v>
      </c>
      <c r="K5" s="35">
        <f>H5/C5</f>
        <v>0.38547854785478547</v>
      </c>
      <c r="L5" s="14">
        <v>120</v>
      </c>
      <c r="M5" s="14">
        <f t="shared" ref="M5:M26" si="3">L5-N5</f>
        <v>60</v>
      </c>
      <c r="N5" s="14">
        <v>60</v>
      </c>
      <c r="O5" s="15">
        <f>L5/C5</f>
        <v>7.9207920792079209E-2</v>
      </c>
      <c r="P5" s="16">
        <v>686</v>
      </c>
    </row>
    <row r="6" spans="1:16" s="9" customFormat="1" ht="31.5" customHeight="1" x14ac:dyDescent="0.2">
      <c r="A6" s="43" t="s">
        <v>13</v>
      </c>
      <c r="B6" s="43"/>
      <c r="C6" s="17">
        <v>5013</v>
      </c>
      <c r="D6" s="18">
        <f t="shared" si="0"/>
        <v>2532</v>
      </c>
      <c r="E6" s="18">
        <v>2481</v>
      </c>
      <c r="F6" s="17">
        <v>4996</v>
      </c>
      <c r="G6" s="19">
        <f t="shared" si="1"/>
        <v>3.4027221777421937E-3</v>
      </c>
      <c r="H6" s="18">
        <v>1160</v>
      </c>
      <c r="I6" s="18">
        <f t="shared" si="2"/>
        <v>523</v>
      </c>
      <c r="J6" s="18">
        <v>637</v>
      </c>
      <c r="K6" s="19">
        <f t="shared" ref="K6:K26" si="4">H6/C6</f>
        <v>0.23139836425294236</v>
      </c>
      <c r="L6" s="18">
        <v>845</v>
      </c>
      <c r="M6" s="18">
        <f t="shared" si="3"/>
        <v>431</v>
      </c>
      <c r="N6" s="18">
        <v>414</v>
      </c>
      <c r="O6" s="19">
        <f t="shared" ref="O6:O26" si="5">L6/C6</f>
        <v>0.16856173947735886</v>
      </c>
      <c r="P6" s="20">
        <v>2228</v>
      </c>
    </row>
    <row r="7" spans="1:16" s="9" customFormat="1" ht="31.5" customHeight="1" x14ac:dyDescent="0.2">
      <c r="A7" s="43" t="s">
        <v>14</v>
      </c>
      <c r="B7" s="43"/>
      <c r="C7" s="17">
        <v>7807</v>
      </c>
      <c r="D7" s="18">
        <f t="shared" si="0"/>
        <v>3937</v>
      </c>
      <c r="E7" s="18">
        <v>3870</v>
      </c>
      <c r="F7" s="17">
        <v>7779</v>
      </c>
      <c r="G7" s="19">
        <f t="shared" si="1"/>
        <v>3.5994343745982776E-3</v>
      </c>
      <c r="H7" s="18">
        <v>1748</v>
      </c>
      <c r="I7" s="18">
        <f t="shared" si="2"/>
        <v>849</v>
      </c>
      <c r="J7" s="18">
        <v>899</v>
      </c>
      <c r="K7" s="19">
        <f t="shared" si="4"/>
        <v>0.22390162674522865</v>
      </c>
      <c r="L7" s="18">
        <v>1250</v>
      </c>
      <c r="M7" s="18">
        <f t="shared" si="3"/>
        <v>647</v>
      </c>
      <c r="N7" s="18">
        <v>603</v>
      </c>
      <c r="O7" s="19">
        <f t="shared" si="5"/>
        <v>0.1601127193544255</v>
      </c>
      <c r="P7" s="20">
        <v>3013</v>
      </c>
    </row>
    <row r="8" spans="1:16" s="9" customFormat="1" ht="31.5" customHeight="1" x14ac:dyDescent="0.2">
      <c r="A8" s="43" t="s">
        <v>15</v>
      </c>
      <c r="B8" s="43"/>
      <c r="C8" s="17">
        <v>6915</v>
      </c>
      <c r="D8" s="18">
        <f t="shared" si="0"/>
        <v>3539</v>
      </c>
      <c r="E8" s="18">
        <v>3376</v>
      </c>
      <c r="F8" s="17">
        <v>6881</v>
      </c>
      <c r="G8" s="19">
        <f t="shared" si="1"/>
        <v>4.9411422758320013E-3</v>
      </c>
      <c r="H8" s="18">
        <v>1455</v>
      </c>
      <c r="I8" s="18">
        <f t="shared" si="2"/>
        <v>666</v>
      </c>
      <c r="J8" s="18">
        <v>789</v>
      </c>
      <c r="K8" s="19">
        <f t="shared" si="4"/>
        <v>0.210412147505423</v>
      </c>
      <c r="L8" s="18">
        <v>1135</v>
      </c>
      <c r="M8" s="18">
        <f t="shared" si="3"/>
        <v>567</v>
      </c>
      <c r="N8" s="18">
        <v>568</v>
      </c>
      <c r="O8" s="19">
        <f t="shared" si="5"/>
        <v>0.16413593637020968</v>
      </c>
      <c r="P8" s="20">
        <v>3060</v>
      </c>
    </row>
    <row r="9" spans="1:16" s="9" customFormat="1" ht="31.5" customHeight="1" x14ac:dyDescent="0.2">
      <c r="A9" s="40" t="s">
        <v>16</v>
      </c>
      <c r="B9" s="41"/>
      <c r="C9" s="17">
        <v>1959</v>
      </c>
      <c r="D9" s="18">
        <f t="shared" si="0"/>
        <v>967</v>
      </c>
      <c r="E9" s="18">
        <v>992</v>
      </c>
      <c r="F9" s="17">
        <v>1976</v>
      </c>
      <c r="G9" s="19">
        <f t="shared" si="1"/>
        <v>-8.6032388663967608E-3</v>
      </c>
      <c r="H9" s="18">
        <v>761</v>
      </c>
      <c r="I9" s="18">
        <f t="shared" si="2"/>
        <v>327</v>
      </c>
      <c r="J9" s="18">
        <v>434</v>
      </c>
      <c r="K9" s="19">
        <f t="shared" si="4"/>
        <v>0.38846350178662581</v>
      </c>
      <c r="L9" s="18">
        <v>161</v>
      </c>
      <c r="M9" s="18">
        <f t="shared" si="3"/>
        <v>94</v>
      </c>
      <c r="N9" s="18">
        <v>67</v>
      </c>
      <c r="O9" s="19">
        <f t="shared" si="5"/>
        <v>8.2184788157223077E-2</v>
      </c>
      <c r="P9" s="20">
        <v>826</v>
      </c>
    </row>
    <row r="10" spans="1:16" s="9" customFormat="1" ht="31.5" customHeight="1" x14ac:dyDescent="0.2">
      <c r="A10" s="40" t="s">
        <v>17</v>
      </c>
      <c r="B10" s="41"/>
      <c r="C10" s="17">
        <v>724</v>
      </c>
      <c r="D10" s="18">
        <f t="shared" si="0"/>
        <v>353</v>
      </c>
      <c r="E10" s="18">
        <v>371</v>
      </c>
      <c r="F10" s="17">
        <v>729</v>
      </c>
      <c r="G10" s="19">
        <f t="shared" si="1"/>
        <v>-6.8587105624142658E-3</v>
      </c>
      <c r="H10" s="18">
        <v>291</v>
      </c>
      <c r="I10" s="18">
        <f t="shared" si="2"/>
        <v>116</v>
      </c>
      <c r="J10" s="18">
        <v>175</v>
      </c>
      <c r="K10" s="19">
        <f t="shared" si="4"/>
        <v>0.40193370165745856</v>
      </c>
      <c r="L10" s="18">
        <v>68</v>
      </c>
      <c r="M10" s="18">
        <f t="shared" si="3"/>
        <v>37</v>
      </c>
      <c r="N10" s="18">
        <v>31</v>
      </c>
      <c r="O10" s="19">
        <f t="shared" si="5"/>
        <v>9.3922651933701654E-2</v>
      </c>
      <c r="P10" s="20">
        <v>315</v>
      </c>
    </row>
    <row r="11" spans="1:16" s="9" customFormat="1" ht="31.5" customHeight="1" x14ac:dyDescent="0.2">
      <c r="A11" s="40" t="s">
        <v>18</v>
      </c>
      <c r="B11" s="41"/>
      <c r="C11" s="17">
        <v>2945</v>
      </c>
      <c r="D11" s="18">
        <f t="shared" si="0"/>
        <v>1635</v>
      </c>
      <c r="E11" s="18">
        <v>1310</v>
      </c>
      <c r="F11" s="17">
        <v>2960</v>
      </c>
      <c r="G11" s="19">
        <f>(C11-F11)/F11</f>
        <v>-5.0675675675675678E-3</v>
      </c>
      <c r="H11" s="18">
        <v>726</v>
      </c>
      <c r="I11" s="18">
        <f t="shared" si="2"/>
        <v>329</v>
      </c>
      <c r="J11" s="18">
        <v>397</v>
      </c>
      <c r="K11" s="19">
        <f t="shared" si="4"/>
        <v>0.24651952461799662</v>
      </c>
      <c r="L11" s="18">
        <v>294</v>
      </c>
      <c r="M11" s="18">
        <f t="shared" si="3"/>
        <v>149</v>
      </c>
      <c r="N11" s="18">
        <v>145</v>
      </c>
      <c r="O11" s="19">
        <f t="shared" si="5"/>
        <v>9.9830220713073001E-2</v>
      </c>
      <c r="P11" s="20">
        <v>1554</v>
      </c>
    </row>
    <row r="12" spans="1:16" s="9" customFormat="1" ht="31.5" customHeight="1" x14ac:dyDescent="0.2">
      <c r="A12" s="40" t="s">
        <v>19</v>
      </c>
      <c r="B12" s="41"/>
      <c r="C12" s="17">
        <v>2083</v>
      </c>
      <c r="D12" s="18">
        <f t="shared" si="0"/>
        <v>1067</v>
      </c>
      <c r="E12" s="18">
        <v>1016</v>
      </c>
      <c r="F12" s="17">
        <v>2083</v>
      </c>
      <c r="G12" s="19">
        <f t="shared" si="1"/>
        <v>0</v>
      </c>
      <c r="H12" s="18">
        <v>595</v>
      </c>
      <c r="I12" s="18">
        <f t="shared" si="2"/>
        <v>259</v>
      </c>
      <c r="J12" s="18">
        <v>336</v>
      </c>
      <c r="K12" s="19">
        <f t="shared" si="4"/>
        <v>0.28564570331253003</v>
      </c>
      <c r="L12" s="18">
        <v>258</v>
      </c>
      <c r="M12" s="18">
        <f t="shared" si="3"/>
        <v>137</v>
      </c>
      <c r="N12" s="18">
        <v>121</v>
      </c>
      <c r="O12" s="19">
        <f t="shared" si="5"/>
        <v>0.12385981757081133</v>
      </c>
      <c r="P12" s="20">
        <v>1046</v>
      </c>
    </row>
    <row r="13" spans="1:16" s="9" customFormat="1" ht="31.5" customHeight="1" x14ac:dyDescent="0.2">
      <c r="A13" s="40" t="s">
        <v>20</v>
      </c>
      <c r="B13" s="41"/>
      <c r="C13" s="17">
        <v>716</v>
      </c>
      <c r="D13" s="18">
        <f t="shared" si="0"/>
        <v>333</v>
      </c>
      <c r="E13" s="18">
        <v>383</v>
      </c>
      <c r="F13" s="17">
        <v>705</v>
      </c>
      <c r="G13" s="19">
        <f t="shared" si="1"/>
        <v>1.5602836879432624E-2</v>
      </c>
      <c r="H13" s="18">
        <v>215</v>
      </c>
      <c r="I13" s="18">
        <f t="shared" si="2"/>
        <v>87</v>
      </c>
      <c r="J13" s="18">
        <v>128</v>
      </c>
      <c r="K13" s="19">
        <f t="shared" si="4"/>
        <v>0.30027932960893855</v>
      </c>
      <c r="L13" s="18">
        <v>106</v>
      </c>
      <c r="M13" s="18">
        <f t="shared" si="3"/>
        <v>51</v>
      </c>
      <c r="N13" s="18">
        <v>55</v>
      </c>
      <c r="O13" s="19">
        <f t="shared" si="5"/>
        <v>0.14804469273743018</v>
      </c>
      <c r="P13" s="20">
        <v>311</v>
      </c>
    </row>
    <row r="14" spans="1:16" s="9" customFormat="1" ht="31.5" customHeight="1" x14ac:dyDescent="0.2">
      <c r="A14" s="40" t="s">
        <v>21</v>
      </c>
      <c r="B14" s="41"/>
      <c r="C14" s="17">
        <v>713</v>
      </c>
      <c r="D14" s="18">
        <f t="shared" si="0"/>
        <v>335</v>
      </c>
      <c r="E14" s="18">
        <v>378</v>
      </c>
      <c r="F14" s="17">
        <v>711</v>
      </c>
      <c r="G14" s="19">
        <f t="shared" si="1"/>
        <v>2.8129395218002813E-3</v>
      </c>
      <c r="H14" s="18">
        <v>265</v>
      </c>
      <c r="I14" s="18">
        <f t="shared" si="2"/>
        <v>108</v>
      </c>
      <c r="J14" s="18">
        <v>157</v>
      </c>
      <c r="K14" s="19">
        <f t="shared" si="4"/>
        <v>0.37166900420757365</v>
      </c>
      <c r="L14" s="18">
        <v>94</v>
      </c>
      <c r="M14" s="18">
        <f t="shared" si="3"/>
        <v>55</v>
      </c>
      <c r="N14" s="18">
        <v>39</v>
      </c>
      <c r="O14" s="19">
        <f t="shared" si="5"/>
        <v>0.13183730715287517</v>
      </c>
      <c r="P14" s="20">
        <v>323</v>
      </c>
    </row>
    <row r="15" spans="1:16" s="9" customFormat="1" ht="31.5" customHeight="1" x14ac:dyDescent="0.2">
      <c r="A15" s="40" t="s">
        <v>22</v>
      </c>
      <c r="B15" s="41"/>
      <c r="C15" s="17">
        <v>3751</v>
      </c>
      <c r="D15" s="18">
        <f t="shared" si="0"/>
        <v>1886</v>
      </c>
      <c r="E15" s="18">
        <v>1865</v>
      </c>
      <c r="F15" s="17">
        <v>3771</v>
      </c>
      <c r="G15" s="19">
        <f t="shared" si="1"/>
        <v>-5.3036329885971893E-3</v>
      </c>
      <c r="H15" s="18">
        <v>774</v>
      </c>
      <c r="I15" s="18">
        <f t="shared" si="2"/>
        <v>339</v>
      </c>
      <c r="J15" s="18">
        <v>435</v>
      </c>
      <c r="K15" s="19">
        <f t="shared" si="4"/>
        <v>0.20634497467342042</v>
      </c>
      <c r="L15" s="18">
        <v>649</v>
      </c>
      <c r="M15" s="18">
        <f t="shared" si="3"/>
        <v>320</v>
      </c>
      <c r="N15" s="18">
        <v>329</v>
      </c>
      <c r="O15" s="19">
        <f t="shared" si="5"/>
        <v>0.17302052785923755</v>
      </c>
      <c r="P15" s="20">
        <v>1601</v>
      </c>
    </row>
    <row r="16" spans="1:16" s="9" customFormat="1" ht="31.5" customHeight="1" x14ac:dyDescent="0.2">
      <c r="A16" s="40" t="s">
        <v>23</v>
      </c>
      <c r="B16" s="41"/>
      <c r="C16" s="17">
        <v>770</v>
      </c>
      <c r="D16" s="18">
        <f t="shared" si="0"/>
        <v>387</v>
      </c>
      <c r="E16" s="18">
        <v>383</v>
      </c>
      <c r="F16" s="17">
        <v>768</v>
      </c>
      <c r="G16" s="19">
        <f t="shared" si="1"/>
        <v>2.6041666666666665E-3</v>
      </c>
      <c r="H16" s="18">
        <v>178</v>
      </c>
      <c r="I16" s="18">
        <f t="shared" si="2"/>
        <v>74</v>
      </c>
      <c r="J16" s="18">
        <v>104</v>
      </c>
      <c r="K16" s="19">
        <f t="shared" si="4"/>
        <v>0.23116883116883116</v>
      </c>
      <c r="L16" s="18">
        <v>83</v>
      </c>
      <c r="M16" s="18">
        <f t="shared" si="3"/>
        <v>52</v>
      </c>
      <c r="N16" s="18">
        <v>31</v>
      </c>
      <c r="O16" s="19">
        <f t="shared" si="5"/>
        <v>0.10779220779220779</v>
      </c>
      <c r="P16" s="20">
        <v>408</v>
      </c>
    </row>
    <row r="17" spans="1:16" s="9" customFormat="1" ht="31.5" customHeight="1" x14ac:dyDescent="0.2">
      <c r="A17" s="40" t="s">
        <v>24</v>
      </c>
      <c r="B17" s="41"/>
      <c r="C17" s="17">
        <v>1889</v>
      </c>
      <c r="D17" s="18">
        <f t="shared" si="0"/>
        <v>910</v>
      </c>
      <c r="E17" s="18">
        <v>979</v>
      </c>
      <c r="F17" s="17">
        <v>1885</v>
      </c>
      <c r="G17" s="19">
        <f t="shared" si="1"/>
        <v>2.1220159151193632E-3</v>
      </c>
      <c r="H17" s="18">
        <v>593</v>
      </c>
      <c r="I17" s="18">
        <f t="shared" si="2"/>
        <v>265</v>
      </c>
      <c r="J17" s="18">
        <v>328</v>
      </c>
      <c r="K17" s="19">
        <f t="shared" si="4"/>
        <v>0.31392271042879832</v>
      </c>
      <c r="L17" s="18">
        <v>240</v>
      </c>
      <c r="M17" s="18">
        <f t="shared" si="3"/>
        <v>108</v>
      </c>
      <c r="N17" s="18">
        <v>132</v>
      </c>
      <c r="O17" s="19">
        <f t="shared" si="5"/>
        <v>0.12705134992059292</v>
      </c>
      <c r="P17" s="20">
        <v>909</v>
      </c>
    </row>
    <row r="18" spans="1:16" s="9" customFormat="1" ht="31.5" customHeight="1" x14ac:dyDescent="0.2">
      <c r="A18" s="40" t="s">
        <v>25</v>
      </c>
      <c r="B18" s="41"/>
      <c r="C18" s="17">
        <v>1138</v>
      </c>
      <c r="D18" s="18">
        <f t="shared" si="0"/>
        <v>579</v>
      </c>
      <c r="E18" s="18">
        <v>559</v>
      </c>
      <c r="F18" s="17">
        <v>1147</v>
      </c>
      <c r="G18" s="19">
        <f t="shared" si="1"/>
        <v>-7.8465562336530077E-3</v>
      </c>
      <c r="H18" s="18">
        <v>331</v>
      </c>
      <c r="I18" s="18">
        <f t="shared" si="2"/>
        <v>147</v>
      </c>
      <c r="J18" s="18">
        <v>184</v>
      </c>
      <c r="K18" s="19">
        <f t="shared" si="4"/>
        <v>0.29086115992970124</v>
      </c>
      <c r="L18" s="18">
        <v>156</v>
      </c>
      <c r="M18" s="18">
        <f t="shared" si="3"/>
        <v>92</v>
      </c>
      <c r="N18" s="18">
        <v>64</v>
      </c>
      <c r="O18" s="19">
        <f t="shared" si="5"/>
        <v>0.13708260105448156</v>
      </c>
      <c r="P18" s="20">
        <v>486</v>
      </c>
    </row>
    <row r="19" spans="1:16" s="9" customFormat="1" ht="31.5" customHeight="1" x14ac:dyDescent="0.2">
      <c r="A19" s="40" t="s">
        <v>26</v>
      </c>
      <c r="B19" s="41"/>
      <c r="C19" s="17">
        <v>2905</v>
      </c>
      <c r="D19" s="18">
        <f t="shared" si="0"/>
        <v>1510</v>
      </c>
      <c r="E19" s="18">
        <v>1395</v>
      </c>
      <c r="F19" s="17">
        <v>2897</v>
      </c>
      <c r="G19" s="19">
        <f t="shared" si="1"/>
        <v>2.7614773904038659E-3</v>
      </c>
      <c r="H19" s="18">
        <v>814</v>
      </c>
      <c r="I19" s="18">
        <f t="shared" si="2"/>
        <v>352</v>
      </c>
      <c r="J19" s="18">
        <v>462</v>
      </c>
      <c r="K19" s="19">
        <f t="shared" si="4"/>
        <v>0.28020654044750432</v>
      </c>
      <c r="L19" s="18">
        <v>373</v>
      </c>
      <c r="M19" s="18">
        <f t="shared" si="3"/>
        <v>223</v>
      </c>
      <c r="N19" s="18">
        <v>150</v>
      </c>
      <c r="O19" s="19">
        <f t="shared" si="5"/>
        <v>0.12839931153184164</v>
      </c>
      <c r="P19" s="20">
        <v>1362</v>
      </c>
    </row>
    <row r="20" spans="1:16" s="9" customFormat="1" ht="31.5" customHeight="1" x14ac:dyDescent="0.2">
      <c r="A20" s="40" t="s">
        <v>27</v>
      </c>
      <c r="B20" s="41"/>
      <c r="C20" s="17">
        <v>1611</v>
      </c>
      <c r="D20" s="18">
        <f t="shared" si="0"/>
        <v>796</v>
      </c>
      <c r="E20" s="18">
        <v>815</v>
      </c>
      <c r="F20" s="17">
        <v>1613</v>
      </c>
      <c r="G20" s="19">
        <f t="shared" si="1"/>
        <v>-1.2399256044637321E-3</v>
      </c>
      <c r="H20" s="18">
        <v>486</v>
      </c>
      <c r="I20" s="18">
        <f t="shared" si="2"/>
        <v>219</v>
      </c>
      <c r="J20" s="18">
        <v>267</v>
      </c>
      <c r="K20" s="19">
        <f>H20/C20</f>
        <v>0.3016759776536313</v>
      </c>
      <c r="L20" s="18">
        <v>210</v>
      </c>
      <c r="M20" s="18">
        <f t="shared" si="3"/>
        <v>113</v>
      </c>
      <c r="N20" s="18">
        <v>97</v>
      </c>
      <c r="O20" s="19">
        <f t="shared" si="5"/>
        <v>0.13035381750465549</v>
      </c>
      <c r="P20" s="20">
        <v>720</v>
      </c>
    </row>
    <row r="21" spans="1:16" s="9" customFormat="1" ht="31.5" customHeight="1" x14ac:dyDescent="0.2">
      <c r="A21" s="40" t="s">
        <v>28</v>
      </c>
      <c r="B21" s="41"/>
      <c r="C21" s="17">
        <v>635</v>
      </c>
      <c r="D21" s="18">
        <f t="shared" si="0"/>
        <v>307</v>
      </c>
      <c r="E21" s="18">
        <v>328</v>
      </c>
      <c r="F21" s="17">
        <v>642</v>
      </c>
      <c r="G21" s="19">
        <f t="shared" si="1"/>
        <v>-1.0903426791277258E-2</v>
      </c>
      <c r="H21" s="18">
        <v>255</v>
      </c>
      <c r="I21" s="18">
        <f t="shared" si="2"/>
        <v>121</v>
      </c>
      <c r="J21" s="18">
        <v>134</v>
      </c>
      <c r="K21" s="19">
        <f t="shared" si="4"/>
        <v>0.40157480314960631</v>
      </c>
      <c r="L21" s="18">
        <v>40</v>
      </c>
      <c r="M21" s="18">
        <f t="shared" si="3"/>
        <v>15</v>
      </c>
      <c r="N21" s="18">
        <v>25</v>
      </c>
      <c r="O21" s="19">
        <f t="shared" si="5"/>
        <v>6.2992125984251968E-2</v>
      </c>
      <c r="P21" s="20">
        <v>265</v>
      </c>
    </row>
    <row r="22" spans="1:16" s="9" customFormat="1" ht="31.5" customHeight="1" x14ac:dyDescent="0.2">
      <c r="A22" s="40" t="s">
        <v>29</v>
      </c>
      <c r="B22" s="41"/>
      <c r="C22" s="17">
        <v>3144</v>
      </c>
      <c r="D22" s="18">
        <f t="shared" si="0"/>
        <v>1590</v>
      </c>
      <c r="E22" s="18">
        <v>1554</v>
      </c>
      <c r="F22" s="17">
        <v>3155</v>
      </c>
      <c r="G22" s="19">
        <f t="shared" si="1"/>
        <v>-3.486529318541997E-3</v>
      </c>
      <c r="H22" s="18">
        <v>1124</v>
      </c>
      <c r="I22" s="18">
        <f t="shared" si="2"/>
        <v>511</v>
      </c>
      <c r="J22" s="18">
        <v>613</v>
      </c>
      <c r="K22" s="19">
        <f t="shared" si="4"/>
        <v>0.35750636132315522</v>
      </c>
      <c r="L22" s="18">
        <v>318</v>
      </c>
      <c r="M22" s="18">
        <f t="shared" si="3"/>
        <v>181</v>
      </c>
      <c r="N22" s="18">
        <v>137</v>
      </c>
      <c r="O22" s="19">
        <f t="shared" si="5"/>
        <v>0.10114503816793893</v>
      </c>
      <c r="P22" s="20">
        <v>1467</v>
      </c>
    </row>
    <row r="23" spans="1:16" s="9" customFormat="1" ht="31.5" customHeight="1" x14ac:dyDescent="0.2">
      <c r="A23" s="40" t="s">
        <v>30</v>
      </c>
      <c r="B23" s="41"/>
      <c r="C23" s="21">
        <v>1251</v>
      </c>
      <c r="D23" s="18">
        <f t="shared" si="0"/>
        <v>666</v>
      </c>
      <c r="E23" s="22">
        <v>585</v>
      </c>
      <c r="F23" s="21">
        <v>1260</v>
      </c>
      <c r="G23" s="19">
        <f t="shared" si="1"/>
        <v>-7.1428571428571426E-3</v>
      </c>
      <c r="H23" s="22">
        <v>320</v>
      </c>
      <c r="I23" s="18">
        <f t="shared" si="2"/>
        <v>147</v>
      </c>
      <c r="J23" s="22">
        <v>173</v>
      </c>
      <c r="K23" s="19">
        <f t="shared" si="4"/>
        <v>0.25579536370903277</v>
      </c>
      <c r="L23" s="22">
        <v>132</v>
      </c>
      <c r="M23" s="18">
        <f t="shared" si="3"/>
        <v>80</v>
      </c>
      <c r="N23" s="22">
        <v>52</v>
      </c>
      <c r="O23" s="23">
        <f t="shared" si="5"/>
        <v>0.10551558752997602</v>
      </c>
      <c r="P23" s="20">
        <v>647</v>
      </c>
    </row>
    <row r="24" spans="1:16" s="9" customFormat="1" ht="31.5" customHeight="1" x14ac:dyDescent="0.2">
      <c r="A24" s="40" t="s">
        <v>31</v>
      </c>
      <c r="B24" s="41"/>
      <c r="C24" s="17">
        <v>852</v>
      </c>
      <c r="D24" s="18">
        <f t="shared" si="0"/>
        <v>417</v>
      </c>
      <c r="E24" s="18">
        <v>435</v>
      </c>
      <c r="F24" s="17">
        <v>849</v>
      </c>
      <c r="G24" s="19">
        <f t="shared" si="1"/>
        <v>3.5335689045936395E-3</v>
      </c>
      <c r="H24" s="18">
        <v>243</v>
      </c>
      <c r="I24" s="18">
        <f t="shared" si="2"/>
        <v>114</v>
      </c>
      <c r="J24" s="18">
        <v>129</v>
      </c>
      <c r="K24" s="19">
        <f t="shared" si="4"/>
        <v>0.28521126760563381</v>
      </c>
      <c r="L24" s="18">
        <v>90</v>
      </c>
      <c r="M24" s="18">
        <f t="shared" si="3"/>
        <v>48</v>
      </c>
      <c r="N24" s="18">
        <v>42</v>
      </c>
      <c r="O24" s="19">
        <f t="shared" si="5"/>
        <v>0.10563380281690141</v>
      </c>
      <c r="P24" s="20">
        <v>368</v>
      </c>
    </row>
    <row r="25" spans="1:16" s="9" customFormat="1" ht="31.5" customHeight="1" x14ac:dyDescent="0.2">
      <c r="A25" s="40" t="s">
        <v>32</v>
      </c>
      <c r="B25" s="41"/>
      <c r="C25" s="17">
        <v>883</v>
      </c>
      <c r="D25" s="18">
        <f t="shared" si="0"/>
        <v>408</v>
      </c>
      <c r="E25" s="18">
        <v>475</v>
      </c>
      <c r="F25" s="17">
        <v>902</v>
      </c>
      <c r="G25" s="19">
        <f t="shared" si="1"/>
        <v>-2.1064301552106431E-2</v>
      </c>
      <c r="H25" s="18">
        <v>392</v>
      </c>
      <c r="I25" s="18">
        <f t="shared" si="2"/>
        <v>179</v>
      </c>
      <c r="J25" s="18">
        <v>213</v>
      </c>
      <c r="K25" s="19">
        <f t="shared" si="4"/>
        <v>0.44394110985277463</v>
      </c>
      <c r="L25" s="18">
        <v>69</v>
      </c>
      <c r="M25" s="18">
        <f t="shared" si="3"/>
        <v>31</v>
      </c>
      <c r="N25" s="18">
        <v>38</v>
      </c>
      <c r="O25" s="19">
        <f t="shared" si="5"/>
        <v>7.8142695356738387E-2</v>
      </c>
      <c r="P25" s="20">
        <v>399</v>
      </c>
    </row>
    <row r="26" spans="1:16" s="9" customFormat="1" ht="31.5" customHeight="1" x14ac:dyDescent="0.2">
      <c r="A26" s="36" t="s">
        <v>33</v>
      </c>
      <c r="B26" s="37"/>
      <c r="C26" s="17">
        <v>230</v>
      </c>
      <c r="D26" s="24">
        <f t="shared" si="0"/>
        <v>103</v>
      </c>
      <c r="E26" s="18">
        <v>127</v>
      </c>
      <c r="F26" s="17">
        <v>239</v>
      </c>
      <c r="G26" s="34">
        <f t="shared" si="1"/>
        <v>-3.7656903765690378E-2</v>
      </c>
      <c r="H26" s="18">
        <v>126</v>
      </c>
      <c r="I26" s="24">
        <f t="shared" si="2"/>
        <v>53</v>
      </c>
      <c r="J26" s="18">
        <v>73</v>
      </c>
      <c r="K26" s="34">
        <f t="shared" si="4"/>
        <v>0.54782608695652169</v>
      </c>
      <c r="L26" s="18">
        <v>17</v>
      </c>
      <c r="M26" s="24">
        <f t="shared" si="3"/>
        <v>11</v>
      </c>
      <c r="N26" s="18">
        <v>6</v>
      </c>
      <c r="O26" s="19">
        <f t="shared" si="5"/>
        <v>7.3913043478260873E-2</v>
      </c>
      <c r="P26" s="25">
        <v>116</v>
      </c>
    </row>
    <row r="27" spans="1:16" s="9" customFormat="1" ht="31.5" customHeight="1" x14ac:dyDescent="0.2">
      <c r="A27" s="38" t="s">
        <v>34</v>
      </c>
      <c r="B27" s="39"/>
      <c r="C27" s="26">
        <f>SUM(C5:C26)</f>
        <v>49449</v>
      </c>
      <c r="D27" s="26">
        <f>SUM(D5:D26)</f>
        <v>25011</v>
      </c>
      <c r="E27" s="26">
        <f>SUM(E5:E26)</f>
        <v>24438</v>
      </c>
      <c r="F27" s="27">
        <f>SUM(F5:F26)</f>
        <v>49463</v>
      </c>
      <c r="G27" s="61">
        <f t="shared" si="1"/>
        <v>-2.8303984796716736E-4</v>
      </c>
      <c r="H27" s="27">
        <f>SUM(H5:H26)</f>
        <v>13436</v>
      </c>
      <c r="I27" s="27">
        <f>SUM(I5:I26)</f>
        <v>6039</v>
      </c>
      <c r="J27" s="27">
        <f>SUM(J5:J26)</f>
        <v>7397</v>
      </c>
      <c r="K27" s="28">
        <f>H27/C27</f>
        <v>0.27171429149224452</v>
      </c>
      <c r="L27" s="27">
        <f>SUM(L5:L26)</f>
        <v>6708</v>
      </c>
      <c r="M27" s="27">
        <f>SUM(M5:M26)</f>
        <v>3502</v>
      </c>
      <c r="N27" s="27">
        <f>SUM(N5:N26)</f>
        <v>3206</v>
      </c>
      <c r="O27" s="28">
        <f>L27/C27</f>
        <v>0.13565491718740522</v>
      </c>
      <c r="P27" s="29">
        <f>SUM(P5:P26)</f>
        <v>22110</v>
      </c>
    </row>
    <row r="28" spans="1:16" ht="20.25" customHeight="1" x14ac:dyDescent="0.2">
      <c r="C28" s="30"/>
      <c r="D28" s="30"/>
      <c r="E28" s="30"/>
      <c r="F28" s="30"/>
      <c r="G28" s="30"/>
      <c r="H28" s="31"/>
      <c r="I28" s="31"/>
      <c r="J28" s="31"/>
      <c r="K28" s="32"/>
      <c r="L28" s="31"/>
      <c r="M28" s="32"/>
      <c r="N28" s="31"/>
      <c r="O28" s="32"/>
    </row>
    <row r="29" spans="1:16" ht="20.25" customHeight="1" x14ac:dyDescent="0.2">
      <c r="C29" s="30"/>
      <c r="D29" s="30"/>
      <c r="E29" s="30"/>
      <c r="F29" s="30"/>
      <c r="G29" s="30"/>
      <c r="H29" s="31"/>
      <c r="I29" s="31"/>
      <c r="J29" s="31"/>
      <c r="K29" s="32"/>
      <c r="L29" s="31"/>
      <c r="M29" s="32"/>
      <c r="N29" s="31"/>
      <c r="O29" s="32"/>
    </row>
  </sheetData>
  <mergeCells count="33">
    <mergeCell ref="C2:O2"/>
    <mergeCell ref="P2:P4"/>
    <mergeCell ref="A3:B3"/>
    <mergeCell ref="C3:E3"/>
    <mergeCell ref="F3:F4"/>
    <mergeCell ref="G3:G4"/>
    <mergeCell ref="H3:K3"/>
    <mergeCell ref="L3:O3"/>
    <mergeCell ref="A4:B4"/>
    <mergeCell ref="A5:B5"/>
    <mergeCell ref="A6:B6"/>
    <mergeCell ref="A7:B7"/>
    <mergeCell ref="A2:B2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7:B27"/>
    <mergeCell ref="A20:B20"/>
    <mergeCell ref="A21:B21"/>
    <mergeCell ref="A22:B22"/>
    <mergeCell ref="A23:B23"/>
    <mergeCell ref="A24:B24"/>
    <mergeCell ref="A25:B25"/>
  </mergeCells>
  <phoneticPr fontId="2"/>
  <pageMargins left="0.78740157480314965" right="0.43307086614173229" top="0.98425196850393704" bottom="0.43307086614173229" header="0.31496062992125984" footer="0.23622047244094491"/>
  <pageSetup paperSize="9" scale="62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R４.１０.１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k1430</dc:creator>
  <cp:lastModifiedBy>Administrator</cp:lastModifiedBy>
  <cp:lastPrinted>2022-11-29T01:42:18Z</cp:lastPrinted>
  <dcterms:created xsi:type="dcterms:W3CDTF">2018-04-11T23:45:32Z</dcterms:created>
  <dcterms:modified xsi:type="dcterms:W3CDTF">2022-11-29T02:24:23Z</dcterms:modified>
</cp:coreProperties>
</file>