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09\Desktop\仮置き場\"/>
    </mc:Choice>
  </mc:AlternateContent>
  <bookViews>
    <workbookView xWindow="0" yWindow="0" windowWidth="23040" windowHeight="8376" tabRatio="721"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DQ102" i="12" l="1"/>
  <c r="DB102" i="12"/>
  <c r="CW102" i="12"/>
  <c r="CR102" i="12"/>
  <c r="AU88" i="12" l="1"/>
  <c r="AP88" i="12"/>
  <c r="AF88" i="12"/>
  <c r="V34" i="12" l="1"/>
  <c r="AA28" i="12" l="1"/>
  <c r="AA29" i="12"/>
  <c r="AA32" i="12"/>
  <c r="AA33" i="12"/>
  <c r="AA34" i="12"/>
  <c r="AA31" i="12"/>
  <c r="AA30" i="12"/>
  <c r="AP23" i="12"/>
  <c r="AA23" i="12"/>
  <c r="V23" i="12"/>
  <c r="Q23" i="12"/>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<sst xmlns="http://schemas.openxmlformats.org/spreadsheetml/2006/main" count="1165" uniqueCount="622">
  <si>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</si>
  <si>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</si>
  <si>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</si>
  <si>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</si>
  <si>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</si>
  <si>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</si>
  <si>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</si>
  <si>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</si>
  <si>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</si>
  <si>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</si>
  <si>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</si>
  <si>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</si>
  <si>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</si>
  <si>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</si>
  <si>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</si>
  <si>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</si>
  <si>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</si>
  <si>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</si>
  <si>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</si>
  <si>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</si>
  <si>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</si>
  <si>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</si>
  <si>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</si>
  <si>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</si>
  <si>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</si>
  <si>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</si>
  <si>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</si>
  <si>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</si>
  <si>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</si>
  <si>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</si>
  <si>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</si>
  <si>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</si>
  <si>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</si>
  <si>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</si>
  <si>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</si>
  <si>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</si>
  <si>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</si>
  <si>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</si>
  <si>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</si>
  <si>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</si>
  <si>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</si>
  <si>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</si>
  <si>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</si>
  <si>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</si>
  <si>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</si>
  <si>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</si>
  <si>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</si>
  <si>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</si>
  <si>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</si>
  <si>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</si>
  <si>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</si>
  <si>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</si>
  <si>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</si>
  <si>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</si>
  <si>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</si>
  <si>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</si>
  <si>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</si>
  <si>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</si>
  <si>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</si>
  <si>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</si>
  <si>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</si>
  <si>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</si>
  <si>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</si>
  <si>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</si>
  <si>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</si>
  <si>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</si>
  <si>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</si>
  <si>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</si>
  <si>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</si>
  <si>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</si>
  <si>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</si>
  <si>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</si>
  <si>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</si>
  <si>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</si>
  <si>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</si>
  <si>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</si>
  <si>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</si>
  <si>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</si>
  <si>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</si>
  <si>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</si>
  <si>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</si>
  <si>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</si>
  <si>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</si>
  <si>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</si>
  <si>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</si>
  <si>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</si>
  <si>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</si>
  <si>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</si>
  <si>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</si>
  <si>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</si>
  <si>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</si>
  <si>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</si>
  <si>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</si>
  <si>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</si>
  <si>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</si>
  <si>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</si>
  <si>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</si>
  <si>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</si>
  <si>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</si>
  <si>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</si>
  <si>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</si>
  <si>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</si>
  <si>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</si>
  <si>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</si>
  <si>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</si>
  <si>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</si>
  <si>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</si>
  <si>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</si>
  <si>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</si>
  <si>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</si>
  <si>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</si>
  <si>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</si>
  <si>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</si>
  <si>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</si>
  <si>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</si>
  <si>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</si>
  <si>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</si>
  <si>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</si>
  <si>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</si>
  <si>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</si>
  <si>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</si>
  <si>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</si>
  <si>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</si>
  <si>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</si>
  <si>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</si>
  <si>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</si>
  <si>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</si>
  <si>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</si>
  <si>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</si>
  <si>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</si>
  <si>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</si>
  <si>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</si>
  <si>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</si>
  <si>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</si>
  <si>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</si>
  <si>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</si>
  <si>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</si>
  <si>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</si>
  <si>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</si>
  <si>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</si>
  <si>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</si>
  <si>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</si>
  <si>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</si>
  <si>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</si>
  <si>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</si>
  <si>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</si>
  <si>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</si>
  <si>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</si>
  <si>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</si>
  <si>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</si>
  <si>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</si>
  <si>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</si>
  <si>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</si>
  <si>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</si>
  <si>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</si>
  <si>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</si>
  <si>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</si>
  <si>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</si>
  <si>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</si>
  <si>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</si>
  <si>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</si>
  <si>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</si>
  <si>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</si>
  <si>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</si>
  <si>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</si>
  <si>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</si>
  <si>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</si>
  <si>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</si>
  <si>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</si>
  <si>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</si>
  <si>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</si>
  <si>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</si>
  <si>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</si>
  <si>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</si>
  <si>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</si>
  <si>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</si>
  <si>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</si>
  <si>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</si>
  <si>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</si>
  <si>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</si>
  <si>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</si>
  <si>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</si>
  <si>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</si>
  <si>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</si>
  <si>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</si>
  <si>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</si>
  <si>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</si>
  <si>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</si>
  <si>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</si>
  <si>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</si>
  <si>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</si>
  <si>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</si>
  <si>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</si>
  <si>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</si>
  <si>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</si>
  <si>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</si>
  <si>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</si>
  <si>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</si>
  <si>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</si>
  <si>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</si>
  <si>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</si>
  <si>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</si>
  <si>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</si>
  <si>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</si>
  <si>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</si>
  <si>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</si>
  <si>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</si>
  <si>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</si>
  <si>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</si>
  <si>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</si>
  <si>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</si>
  <si>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</si>
  <si>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三重県亀山市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</si>
  <si>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</si>
  <si>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</si>
  <si>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</si>
  <si>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</si>
  <si>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</si>
  <si>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</si>
  <si>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</si>
  <si>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</si>
  <si>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</si>
  <si>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</si>
  <si>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</si>
  <si>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</si>
  <si>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</si>
  <si>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</si>
  <si>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</si>
  <si>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</si>
  <si>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</si>
  <si>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</si>
  <si>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</si>
  <si>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</si>
  <si>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</si>
  <si>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</si>
  <si>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</si>
  <si>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</si>
  <si>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</si>
  <si>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</si>
  <si>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</si>
  <si>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</si>
  <si>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</si>
  <si>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</si>
  <si>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</si>
  <si>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</si>
  <si>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</si>
  <si>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</si>
  <si>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</si>
  <si>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</si>
  <si>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</si>
  <si>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</si>
  <si>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</si>
  <si>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</si>
  <si>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</si>
  <si>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</si>
  <si>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</si>
  <si>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</si>
  <si>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</si>
  <si>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</si>
  <si>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</si>
  <si>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</si>
  <si>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</si>
  <si>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</si>
  <si>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</si>
  <si>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</si>
  <si>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</si>
  <si>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</si>
  <si>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</si>
  <si>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</si>
  <si>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</si>
  <si>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</si>
  <si>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</si>
  <si>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</si>
  <si>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</si>
  <si>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</si>
  <si>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</si>
  <si>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</si>
  <si>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</si>
  <si>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</si>
  <si>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</si>
  <si>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</si>
  <si>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</si>
  <si>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</si>
  <si>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</si>
  <si>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</si>
  <si>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</si>
  <si>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</si>
  <si>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</si>
  <si>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</si>
  <si>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</si>
  <si>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</si>
  <si>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</si>
  <si>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</si>
  <si>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</si>
  <si>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</si>
  <si>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</si>
  <si>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</si>
  <si>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</si>
  <si>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</si>
  <si>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</si>
  <si>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</si>
  <si>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</si>
  <si>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</si>
  <si>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</si>
  <si>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</si>
  <si>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</si>
  <si>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</si>
  <si>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</si>
  <si>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</si>
  <si>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</si>
  <si>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</si>
  <si>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</si>
  <si>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</si>
  <si>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</si>
  <si>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</si>
  <si>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</si>
  <si>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</si>
  <si>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</si>
  <si>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</si>
  <si>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</si>
  <si>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</si>
  <si>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</si>
  <si>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</si>
  <si>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</si>
  <si>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</si>
  <si>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</si>
  <si>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</si>
  <si>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</si>
  <si>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</si>
  <si>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</si>
  <si>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</si>
  <si>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</si>
  <si>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</si>
  <si>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</si>
  <si>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</si>
  <si>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</si>
  <si>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</si>
  <si>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</si>
  <si>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</si>
  <si>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</si>
  <si>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</si>
  <si>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</si>
  <si>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</si>
  <si>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</si>
  <si>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</si>
  <si>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</si>
  <si>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</si>
  <si>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</si>
  <si>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</si>
  <si>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</si>
  <si>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</si>
  <si>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</si>
  <si>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</si>
  <si>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</si>
  <si>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</si>
  <si>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</si>
  <si>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</si>
  <si>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</si>
  <si>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</si>
  <si>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</si>
  <si>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</si>
  <si>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</si>
  <si>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</si>
  <si>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</si>
  <si>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三重県亀山市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</si>
  <si>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</si>
  <si>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</si>
  <si>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</si>
  <si>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</si>
  <si>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</si>
  <si>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</si>
  <si>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</si>
  <si>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</si>
  <si>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</si>
  <si>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</si>
  <si>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</si>
  <si>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</si>
  <si>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</si>
  <si>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</si>
  <si>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</si>
  <si>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</si>
  <si>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</si>
  <si>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</si>
  <si>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</si>
  <si>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</si>
  <si>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</si>
  <si>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</si>
  <si>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</si>
  <si>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</si>
  <si>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</si>
  <si>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</si>
  <si>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</si>
  <si>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</si>
  <si>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</si>
  <si>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</si>
  <si>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</si>
  <si>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</si>
  <si>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</si>
  <si>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</si>
  <si>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</si>
  <si>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</si>
  <si>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</si>
  <si>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</si>
  <si>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</si>
  <si>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</si>
  <si>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</si>
  <si>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</si>
  <si>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</si>
  <si>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</si>
  <si>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</si>
  <si>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</si>
  <si>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</si>
  <si>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</si>
  <si>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</si>
  <si>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</si>
  <si>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</si>
  <si>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</si>
  <si>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</si>
  <si>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</si>
  <si>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</si>
  <si>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</si>
  <si>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</si>
  <si>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</si>
  <si>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</si>
  <si>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</si>
  <si>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</si>
  <si>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</si>
  <si>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</si>
  <si>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</si>
  <si>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</si>
  <si>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</si>
  <si>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</si>
  <si>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</si>
  <si>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</si>
  <si>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</si>
  <si>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</si>
  <si>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</si>
  <si>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</si>
  <si>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</si>
  <si>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</si>
  <si>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</si>
  <si>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</si>
  <si>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</si>
  <si>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</si>
  <si>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</si>
  <si>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</si>
  <si>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</si>
  <si>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</si>
  <si>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</si>
  <si>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</si>
  <si>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</si>
  <si>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</si>
  <si>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</si>
  <si>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</si>
  <si>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</si>
  <si>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</si>
  <si>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</si>
  <si>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</si>
  <si>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</si>
  <si>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</si>
  <si>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</si>
  <si>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</si>
  <si>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</si>
  <si>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</si>
  <si>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</si>
  <si>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</si>
  <si>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</si>
  <si>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</si>
  <si>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</si>
  <si>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</si>
  <si>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</si>
  <si>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</si>
  <si>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</si>
  <si>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</si>
  <si>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</si>
  <si>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</si>
  <si>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</si>
  <si>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</si>
  <si>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</si>
  <si>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</si>
  <si>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</si>
  <si>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</si>
  <si>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</si>
  <si>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</si>
  <si>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</si>
  <si>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</si>
  <si>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</si>
  <si>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</si>
  <si>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</si>
  <si>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</si>
  <si>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</si>
  <si>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</si>
  <si>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</si>
  <si>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</si>
  <si>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</si>
  <si>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</si>
  <si>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</si>
  <si>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</si>
  <si>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</si>
  <si>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</si>
  <si>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</si>
  <si>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</si>
  <si>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</si>
  <si>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</si>
  <si>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</si>
  <si>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</si>
  <si>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</si>
  <si>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</si>
  <si>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</si>
  <si>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</si>
  <si>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</si>
  <si>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</si>
  <si>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</si>
  <si>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</si>
  <si>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</si>
  <si>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</si>
  <si>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</si>
  <si>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</si>
  <si>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</si>
  <si>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</si>
  <si>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</si>
  <si>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</si>
  <si>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</si>
  <si>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</si>
  <si>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</si>
  <si>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</si>
  <si>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</si>
  <si>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</si>
  <si>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</si>
  <si>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</si>
  <si>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</si>
  <si>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</si>
  <si>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</si>
  <si>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</si>
  <si>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</si>
  <si>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</si>
  <si>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</si>
  <si>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</si>
  <si>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</si>
  <si>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</si>
  <si>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</si>
  <si>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</si>
  <si>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</si>
  <si>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</si>
  <si>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</si>
  <si>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</si>
  <si>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</si>
  <si>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</si>
  <si>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</si>
  <si>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</si>
  <si>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</si>
  <si>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</si>
  <si>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</si>
  <si>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6.11</t>
  </si>
  <si>
    <t>▲ 2.42</t>
  </si>
  <si>
    <t>▲ 10.87</t>
  </si>
  <si>
    <t>▲ 2.48</t>
  </si>
  <si>
    <t>▲ 4.01</t>
  </si>
  <si>
    <t>一般会計</t>
  </si>
  <si>
    <t>水道事業会計</t>
  </si>
  <si>
    <t>公共下水道事業会計</t>
  </si>
  <si>
    <t>病院事業会計</t>
  </si>
  <si>
    <t>工業用水道事業会計</t>
  </si>
  <si>
    <t>後期高齢者医療事業特別会計</t>
  </si>
  <si>
    <t>国民健康保険事業特別会計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</si>
  <si>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</si>
  <si>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</si>
  <si>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</si>
  <si>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</si>
  <si>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</si>
  <si>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</si>
  <si>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</si>
  <si>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</si>
  <si>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亀山市地域社会振興会</t>
    <phoneticPr fontId="2"/>
  </si>
  <si>
    <t>亀山市土地開発公社</t>
    <phoneticPr fontId="2"/>
  </si>
  <si>
    <t>-</t>
    <phoneticPr fontId="2"/>
  </si>
  <si>
    <t>‐</t>
    <phoneticPr fontId="2"/>
  </si>
  <si>
    <t xml:space="preserve">‐ </t>
    <phoneticPr fontId="2"/>
  </si>
  <si>
    <t>-</t>
    <phoneticPr fontId="18"/>
  </si>
  <si>
    <t>-</t>
    <phoneticPr fontId="18"/>
  </si>
  <si>
    <t>-</t>
    <phoneticPr fontId="18"/>
  </si>
  <si>
    <t>-</t>
    <phoneticPr fontId="18"/>
  </si>
  <si>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29"/>
  </si>
  <si>
    <t>-</t>
    <phoneticPr fontId="2"/>
  </si>
  <si>
    <t>-</t>
    <phoneticPr fontId="2"/>
  </si>
  <si>
    <t>-</t>
    <phoneticPr fontId="2"/>
  </si>
  <si>
    <t>三重県市町総合事務組合（うち共同研修特別会計）</t>
    <rPh sb="0" eb="3">
      <t>ミエケン</t>
    </rPh>
    <rPh sb="3" eb="4">
      <t>シ</t>
    </rPh>
    <rPh sb="4" eb="5">
      <t>マチ</t>
    </rPh>
    <rPh sb="5" eb="7">
      <t>ソウゴウ</t>
    </rPh>
    <rPh sb="7" eb="9">
      <t>ジム</t>
    </rPh>
    <rPh sb="9" eb="11">
      <t>クミアイ</t>
    </rPh>
    <phoneticPr fontId="29"/>
  </si>
  <si>
    <t>三重県市町総合事務組合（うちﾃﾞｼﾞﾀﾙ地図特別会計）</t>
    <rPh sb="0" eb="3">
      <t>ミエケン</t>
    </rPh>
    <rPh sb="3" eb="4">
      <t>シ</t>
    </rPh>
    <rPh sb="4" eb="5">
      <t>マチ</t>
    </rPh>
    <rPh sb="5" eb="7">
      <t>ソウゴウ</t>
    </rPh>
    <rPh sb="7" eb="9">
      <t>ジム</t>
    </rPh>
    <rPh sb="9" eb="11">
      <t>クミアイ</t>
    </rPh>
    <rPh sb="20" eb="22">
      <t>チズ</t>
    </rPh>
    <rPh sb="22" eb="24">
      <t>トクベツ</t>
    </rPh>
    <rPh sb="24" eb="26">
      <t>カイケイ</t>
    </rPh>
    <phoneticPr fontId="29"/>
  </si>
  <si>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29"/>
  </si>
  <si>
    <t>-</t>
    <phoneticPr fontId="2"/>
  </si>
  <si>
    <t>三重県市町総合事務組合（うち退職手当特別会計）</t>
    <rPh sb="0" eb="3">
      <t>ミエケン</t>
    </rPh>
    <rPh sb="3" eb="4">
      <t>シ</t>
    </rPh>
    <rPh sb="4" eb="5">
      <t>マチ</t>
    </rPh>
    <rPh sb="5" eb="7">
      <t>ソウゴウ</t>
    </rPh>
    <rPh sb="7" eb="9">
      <t>ジム</t>
    </rPh>
    <rPh sb="9" eb="11">
      <t>クミアイ</t>
    </rPh>
    <phoneticPr fontId="29"/>
  </si>
  <si>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29"/>
  </si>
  <si>
    <t>三重県市町総合事務組合（うち公平委員会特別会計）</t>
    <rPh sb="0" eb="3">
      <t>ミエケン</t>
    </rPh>
    <rPh sb="3" eb="4">
      <t>シ</t>
    </rPh>
    <rPh sb="4" eb="5">
      <t>マチ</t>
    </rPh>
    <rPh sb="5" eb="7">
      <t>ソウゴウ</t>
    </rPh>
    <rPh sb="7" eb="9">
      <t>ジム</t>
    </rPh>
    <rPh sb="9" eb="11">
      <t>クミアイ</t>
    </rPh>
    <phoneticPr fontId="29"/>
  </si>
  <si>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29"/>
  </si>
  <si>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29"/>
  </si>
  <si>
    <t>三重地方税管理回収機構（うち一般会計）</t>
    <rPh sb="0" eb="2">
      <t>ミエ</t>
    </rPh>
    <rPh sb="2" eb="4">
      <t>チホウ</t>
    </rPh>
    <rPh sb="4" eb="5">
      <t>ゼイ</t>
    </rPh>
    <rPh sb="5" eb="7">
      <t>カンリ</t>
    </rPh>
    <rPh sb="7" eb="9">
      <t>カイシュウ</t>
    </rPh>
    <rPh sb="9" eb="11">
      <t>キコウ</t>
    </rPh>
    <phoneticPr fontId="29"/>
  </si>
  <si>
    <t>三重地方税管理回収機構（うち滞納整理拡充事業特別会計）</t>
    <rPh sb="0" eb="2">
      <t>ミエ</t>
    </rPh>
    <rPh sb="2" eb="4">
      <t>チホウ</t>
    </rPh>
    <rPh sb="4" eb="5">
      <t>ゼイ</t>
    </rPh>
    <rPh sb="5" eb="7">
      <t>カンリ</t>
    </rPh>
    <rPh sb="7" eb="9">
      <t>カイシュウ</t>
    </rPh>
    <rPh sb="9" eb="11">
      <t>キコウ</t>
    </rPh>
    <phoneticPr fontId="29"/>
  </si>
  <si>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29"/>
  </si>
  <si>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29"/>
  </si>
  <si>
    <t>リニア中央新幹線亀山駅整備基金</t>
    <rPh sb="3" eb="5">
      <t>チュウオウ</t>
    </rPh>
    <rPh sb="5" eb="8">
      <t>シンカンセン</t>
    </rPh>
    <rPh sb="8" eb="10">
      <t>カメヤマ</t>
    </rPh>
    <rPh sb="10" eb="11">
      <t>エキ</t>
    </rPh>
    <rPh sb="11" eb="13">
      <t>セイビ</t>
    </rPh>
    <rPh sb="13" eb="15">
      <t>キキン</t>
    </rPh>
    <phoneticPr fontId="18"/>
  </si>
  <si>
    <t>庁舎建設基金</t>
    <rPh sb="0" eb="2">
      <t>チョウシャ</t>
    </rPh>
    <rPh sb="2" eb="4">
      <t>ケンセツ</t>
    </rPh>
    <rPh sb="4" eb="6">
      <t>キキン</t>
    </rPh>
    <phoneticPr fontId="18"/>
  </si>
  <si>
    <t>市民まちづくり基金</t>
    <rPh sb="0" eb="2">
      <t>シミン</t>
    </rPh>
    <rPh sb="7" eb="9">
      <t>キキン</t>
    </rPh>
    <phoneticPr fontId="18"/>
  </si>
  <si>
    <t>関宿にぎわいづくり基金</t>
    <rPh sb="0" eb="1">
      <t>セキ</t>
    </rPh>
    <rPh sb="1" eb="2">
      <t>ジュク</t>
    </rPh>
    <rPh sb="9" eb="11">
      <t>キキン</t>
    </rPh>
    <phoneticPr fontId="18"/>
  </si>
  <si>
    <t>地域福祉基金</t>
    <rPh sb="0" eb="2">
      <t>チイキ</t>
    </rPh>
    <rPh sb="2" eb="4">
      <t>フクシ</t>
    </rPh>
    <rPh sb="4" eb="6">
      <t>キキン</t>
    </rPh>
    <phoneticPr fontId="1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</si>
  <si>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</si>
  <si>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</si>
  <si>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</si>
  <si>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</si>
  <si>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</si>
  <si>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</si>
  <si>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</si>
  <si>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</si>
  <si>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</si>
  <si>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</si>
  <si>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</si>
  <si>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</si>
  <si>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</si>
  <si>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</si>
  <si>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</si>
  <si>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</si>
  <si>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有形固定資産減価償却率の増加要因としては、施設の新設は行わず、長寿命化工事や修繕工事により施設を延命していることが挙げられます。
将来負担比率については、市税や交付税の減収や扶助費、投資的経費の増加が見込まれるため、地方債の借入や充当可能基金の取り崩しなどが増え、将来負担比率の分子が増加することが見込まれます。</t>
    <phoneticPr fontId="5"/>
  </si>
  <si>
    <t>実質公債費比率に関しては、地方債の発行抑制等を行っていることにより、健全な財政運営を行えています。
また、平成２５年度を公債費の償還のピークとして、今後についても一定程度の推移で減少する見込みでありますが、今後も財政の健全化に努めます。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</si>
</sst>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9" fillId="0" borderId="41" xfId="16" applyFont="1" applyBorder="1" applyAlignment="1" applyProtection="1">
      <alignment horizontal="left" vertical="center" wrapText="1"/>
      <protection locked="0"/>
    </xf>
    <xf numFmtId="0" fontId="39" fillId="0" borderId="12" xfId="16" applyFont="1" applyBorder="1" applyAlignment="1" applyProtection="1">
      <alignment horizontal="left" vertical="center" wrapText="1"/>
      <protection locked="0"/>
    </xf>
    <xf numFmtId="0" fontId="39" fillId="0" borderId="48" xfId="16" applyFont="1" applyBorder="1" applyAlignment="1" applyProtection="1">
      <alignment horizontal="left" vertical="center" wrapText="1"/>
      <protection locked="0"/>
    </xf>
    <xf numFmtId="0" fontId="39" fillId="0" borderId="64" xfId="16" applyFont="1" applyBorder="1" applyAlignment="1" applyProtection="1">
      <alignment horizontal="left" vertical="center" wrapText="1"/>
      <protection locked="0"/>
    </xf>
    <xf numFmtId="0" fontId="39" fillId="0" borderId="0" xfId="16" applyFont="1" applyAlignment="1" applyProtection="1">
      <alignment horizontal="left" vertical="center" wrapText="1"/>
      <protection locked="0"/>
    </xf>
    <xf numFmtId="0" fontId="39" fillId="0" borderId="38" xfId="16" applyFont="1" applyBorder="1" applyAlignment="1" applyProtection="1">
      <alignment horizontal="left" vertical="center" wrapText="1"/>
      <protection locked="0"/>
    </xf>
    <xf numFmtId="0" fontId="39" fillId="0" borderId="37" xfId="16" applyFont="1" applyBorder="1" applyAlignment="1" applyProtection="1">
      <alignment horizontal="left" vertical="center" wrapText="1"/>
      <protection locked="0"/>
    </xf>
    <xf numFmtId="0" fontId="39" fillId="0" borderId="54" xfId="16" applyFont="1" applyBorder="1" applyAlignment="1" applyProtection="1">
      <alignment horizontal="left" vertical="center" wrapText="1"/>
      <protection locked="0"/>
    </xf>
    <xf numFmtId="0" fontId="39"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57295</c:v>
                </c:pt>
                <c:pt idx="3">
                  <c:v>54110</c:v>
                </c:pt>
                <c:pt idx="4">
                  <c:v>54684</c:v>
                </c:pt>
              </c:numCache>
            </c:numRef>
          </c:val>
          <c:smooth val="0"/>
          <c:extLst>
            <c:ext xmlns:c16="http://schemas.microsoft.com/office/drawing/2014/chart" uri="{C3380CC4-5D6E-409C-BE32-E72D297353CC}">
              <c16:uniqueId val="{00000000-E218-44F0-AC45-6A8BF45C85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50770</c:v>
                </c:pt>
                <c:pt idx="1">
                  <c:v>45328</c:v>
                </c:pt>
                <c:pt idx="2">
                  <c:v>43709</c:v>
                </c:pt>
                <c:pt idx="3">
                  <c:v>52110</c:v>
                </c:pt>
                <c:pt idx="4">
                  <c:v>44003</c:v>
                </c:pt>
              </c:numCache>
            </c:numRef>
          </c:val>
          <c:smooth val="0"/>
          <c:extLst>
            <c:ext xmlns:c16="http://schemas.microsoft.com/office/drawing/2014/chart" uri="{C3380CC4-5D6E-409C-BE32-E72D297353CC}">
              <c16:uniqueId val="{00000001-E218-44F0-AC45-6A8BF45C85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5.62</c:v>
                </c:pt>
                <c:pt idx="1">
                  <c:v>7.54</c:v>
                </c:pt>
                <c:pt idx="2">
                  <c:v>2.56</c:v>
                </c:pt>
                <c:pt idx="3">
                  <c:v>5.25</c:v>
                </c:pt>
                <c:pt idx="4">
                  <c:v>7.73</c:v>
                </c:pt>
              </c:numCache>
            </c:numRef>
          </c:val>
          <c:extLst>
            <c:ext xmlns:c16="http://schemas.microsoft.com/office/drawing/2014/chart" uri="{C3380CC4-5D6E-409C-BE32-E72D297353CC}">
              <c16:uniqueId val="{00000000-CCE5-4E0F-9CF6-4A5B12A424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34.47</c:v>
                </c:pt>
                <c:pt idx="1">
                  <c:v>33.26</c:v>
                </c:pt>
                <c:pt idx="2">
                  <c:v>30.93</c:v>
                </c:pt>
                <c:pt idx="3">
                  <c:v>27.15</c:v>
                </c:pt>
                <c:pt idx="4">
                  <c:v>22.59</c:v>
                </c:pt>
              </c:numCache>
            </c:numRef>
          </c:val>
          <c:extLst>
            <c:ext xmlns:c16="http://schemas.microsoft.com/office/drawing/2014/chart" uri="{C3380CC4-5D6E-409C-BE32-E72D297353CC}">
              <c16:uniqueId val="{00000001-CCE5-4E0F-9CF6-4A5B12A424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-6.11</c:v>
                </c:pt>
                <c:pt idx="1">
                  <c:v>-2.42</c:v>
                </c:pt>
                <c:pt idx="2">
                  <c:v>-10.87</c:v>
                </c:pt>
                <c:pt idx="3">
                  <c:v>-2.48</c:v>
                </c:pt>
                <c:pt idx="4">
                  <c:v>-4.01</c:v>
                </c:pt>
              </c:numCache>
            </c:numRef>
          </c:val>
          <c:smooth val="0"/>
          <c:extLst>
            <c:ext xmlns:c16="http://schemas.microsoft.com/office/drawing/2014/chart" uri="{C3380CC4-5D6E-409C-BE32-E72D297353CC}">
              <c16:uniqueId val="{00000002-CCE5-4E0F-9CF6-4A5B12A424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0.97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39-4104-BFA8-9F61D2C3B4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39-4104-BFA8-9F61D2C3B4D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0.17</c:v>
                </c:pt>
                <c:pt idx="4">
                  <c:v>#N/A</c:v>
                </c:pt>
                <c:pt idx="5">
                  <c:v>0.12</c:v>
                </c:pt>
                <c:pt idx="6">
                  <c:v>#N/A</c:v>
                </c:pt>
                <c:pt idx="7">
                  <c:v>0.12</c:v>
                </c:pt>
                <c:pt idx="8">
                  <c:v>#N/A</c:v>
                </c:pt>
                <c:pt idx="9">
                  <c:v>0.05</c:v>
                </c:pt>
              </c:numCache>
            </c:numRef>
          </c:val>
          <c:extLst>
            <c:ext xmlns:c16="http://schemas.microsoft.com/office/drawing/2014/chart" uri="{C3380CC4-5D6E-409C-BE32-E72D297353CC}">
              <c16:uniqueId val="{00000002-7B39-4104-BFA8-9F61D2C3B4D6}"/>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0.52</c:v>
                </c:pt>
                <c:pt idx="2">
                  <c:v>#N/A</c:v>
                </c:pt>
                <c:pt idx="3">
                  <c:v>0.2</c:v>
                </c:pt>
                <c:pt idx="4">
                  <c:v>#N/A</c:v>
                </c:pt>
                <c:pt idx="5">
                  <c:v>0.03</c:v>
                </c:pt>
                <c:pt idx="6">
                  <c:v>#N/A</c:v>
                </c:pt>
                <c:pt idx="7">
                  <c:v>0.45</c:v>
                </c:pt>
                <c:pt idx="8">
                  <c:v>#N/A</c:v>
                </c:pt>
                <c:pt idx="9">
                  <c:v>0.15</c:v>
                </c:pt>
              </c:numCache>
            </c:numRef>
          </c:val>
          <c:extLst>
            <c:ext xmlns:c16="http://schemas.microsoft.com/office/drawing/2014/chart" uri="{C3380CC4-5D6E-409C-BE32-E72D297353CC}">
              <c16:uniqueId val="{00000003-7B39-4104-BFA8-9F61D2C3B4D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0.11</c:v>
                </c:pt>
                <c:pt idx="6">
                  <c:v>#N/A</c:v>
                </c:pt>
                <c:pt idx="7">
                  <c:v>0.02</c:v>
                </c:pt>
                <c:pt idx="8">
                  <c:v>#N/A</c:v>
                </c:pt>
                <c:pt idx="9">
                  <c:v>0.19</c:v>
                </c:pt>
              </c:numCache>
            </c:numRef>
          </c:val>
          <c:extLst>
            <c:ext xmlns:c16="http://schemas.microsoft.com/office/drawing/2014/chart" uri="{C3380CC4-5D6E-409C-BE32-E72D297353CC}">
              <c16:uniqueId val="{00000004-7B39-4104-BFA8-9F61D2C3B4D6}"/>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1.1399999999999999</c:v>
                </c:pt>
                <c:pt idx="2">
                  <c:v>#N/A</c:v>
                </c:pt>
                <c:pt idx="3">
                  <c:v>1.34</c:v>
                </c:pt>
                <c:pt idx="4">
                  <c:v>#N/A</c:v>
                </c:pt>
                <c:pt idx="5">
                  <c:v>1.55</c:v>
                </c:pt>
                <c:pt idx="6">
                  <c:v>#N/A</c:v>
                </c:pt>
                <c:pt idx="7">
                  <c:v>1.76</c:v>
                </c:pt>
                <c:pt idx="8">
                  <c:v>#N/A</c:v>
                </c:pt>
                <c:pt idx="9">
                  <c:v>1.91</c:v>
                </c:pt>
              </c:numCache>
            </c:numRef>
          </c:val>
          <c:extLst>
            <c:ext xmlns:c16="http://schemas.microsoft.com/office/drawing/2014/chart" uri="{C3380CC4-5D6E-409C-BE32-E72D297353CC}">
              <c16:uniqueId val="{00000005-7B39-4104-BFA8-9F61D2C3B4D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3.32</c:v>
                </c:pt>
                <c:pt idx="2">
                  <c:v>#N/A</c:v>
                </c:pt>
                <c:pt idx="3">
                  <c:v>2.66</c:v>
                </c:pt>
                <c:pt idx="4">
                  <c:v>#N/A</c:v>
                </c:pt>
                <c:pt idx="5">
                  <c:v>3.81</c:v>
                </c:pt>
                <c:pt idx="6">
                  <c:v>#N/A</c:v>
                </c:pt>
                <c:pt idx="7">
                  <c:v>2.4300000000000002</c:v>
                </c:pt>
                <c:pt idx="8">
                  <c:v>#N/A</c:v>
                </c:pt>
                <c:pt idx="9">
                  <c:v>2.52</c:v>
                </c:pt>
              </c:numCache>
            </c:numRef>
          </c:val>
          <c:extLst>
            <c:ext xmlns:c16="http://schemas.microsoft.com/office/drawing/2014/chart" uri="{C3380CC4-5D6E-409C-BE32-E72D297353CC}">
              <c16:uniqueId val="{00000006-7B39-4104-BFA8-9F61D2C3B4D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3.5</c:v>
                </c:pt>
                <c:pt idx="4">
                  <c:v>#N/A</c:v>
                </c:pt>
                <c:pt idx="5">
                  <c:v>3.76</c:v>
                </c:pt>
                <c:pt idx="6">
                  <c:v>#N/A</c:v>
                </c:pt>
                <c:pt idx="7">
                  <c:v>4.12</c:v>
                </c:pt>
                <c:pt idx="8">
                  <c:v>#N/A</c:v>
                </c:pt>
                <c:pt idx="9">
                  <c:v>4.42</c:v>
                </c:pt>
              </c:numCache>
            </c:numRef>
          </c:val>
          <c:extLst>
            <c:ext xmlns:c16="http://schemas.microsoft.com/office/drawing/2014/chart" uri="{C3380CC4-5D6E-409C-BE32-E72D297353CC}">
              <c16:uniqueId val="{00000007-7B39-4104-BFA8-9F61D2C3B4D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6.35</c:v>
                </c:pt>
                <c:pt idx="2">
                  <c:v>#N/A</c:v>
                </c:pt>
                <c:pt idx="3">
                  <c:v>6.25</c:v>
                </c:pt>
                <c:pt idx="4">
                  <c:v>#N/A</c:v>
                </c:pt>
                <c:pt idx="5">
                  <c:v>6.02</c:v>
                </c:pt>
                <c:pt idx="6">
                  <c:v>#N/A</c:v>
                </c:pt>
                <c:pt idx="7">
                  <c:v>4.5</c:v>
                </c:pt>
                <c:pt idx="8">
                  <c:v>#N/A</c:v>
                </c:pt>
                <c:pt idx="9">
                  <c:v>5.0199999999999996</c:v>
                </c:pt>
              </c:numCache>
            </c:numRef>
          </c:val>
          <c:extLst>
            <c:ext xmlns:c16="http://schemas.microsoft.com/office/drawing/2014/chart" uri="{C3380CC4-5D6E-409C-BE32-E72D297353CC}">
              <c16:uniqueId val="{00000008-7B39-4104-BFA8-9F61D2C3B4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5.61</c:v>
                </c:pt>
                <c:pt idx="2">
                  <c:v>#N/A</c:v>
                </c:pt>
                <c:pt idx="3">
                  <c:v>7.54</c:v>
                </c:pt>
                <c:pt idx="4">
                  <c:v>#N/A</c:v>
                </c:pt>
                <c:pt idx="5">
                  <c:v>2.5499999999999998</c:v>
                </c:pt>
                <c:pt idx="6">
                  <c:v>#N/A</c:v>
                </c:pt>
                <c:pt idx="7">
                  <c:v>5.24</c:v>
                </c:pt>
                <c:pt idx="8">
                  <c:v>#N/A</c:v>
                </c:pt>
                <c:pt idx="9">
                  <c:v>7.73</c:v>
                </c:pt>
              </c:numCache>
            </c:numRef>
          </c:val>
          <c:extLst>
            <c:ext xmlns:c16="http://schemas.microsoft.com/office/drawing/2014/chart" uri="{C3380CC4-5D6E-409C-BE32-E72D297353CC}">
              <c16:uniqueId val="{00000009-7B39-4104-BFA8-9F61D2C3B4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2859</c:v>
                </c:pt>
                <c:pt idx="5">
                  <c:v>2716</c:v>
                </c:pt>
                <c:pt idx="8">
                  <c:v>2724</c:v>
                </c:pt>
                <c:pt idx="11">
                  <c:v>2715</c:v>
                </c:pt>
                <c:pt idx="14">
                  <c:v>2779</c:v>
                </c:pt>
              </c:numCache>
            </c:numRef>
          </c:val>
          <c:extLst>
            <c:ext xmlns:c16="http://schemas.microsoft.com/office/drawing/2014/chart" uri="{C3380CC4-5D6E-409C-BE32-E72D297353CC}">
              <c16:uniqueId val="{00000000-4705-4ECE-9744-25D2809B9F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05-4ECE-9744-25D2809B9F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4705-4ECE-9744-25D2809B9F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05-4ECE-9744-25D2809B9F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610</c:v>
                </c:pt>
                <c:pt idx="3">
                  <c:v>715</c:v>
                </c:pt>
                <c:pt idx="6">
                  <c:v>643</c:v>
                </c:pt>
                <c:pt idx="9">
                  <c:v>651</c:v>
                </c:pt>
                <c:pt idx="12">
                  <c:v>689</c:v>
                </c:pt>
              </c:numCache>
            </c:numRef>
          </c:val>
          <c:extLst>
            <c:ext xmlns:c16="http://schemas.microsoft.com/office/drawing/2014/chart" uri="{C3380CC4-5D6E-409C-BE32-E72D297353CC}">
              <c16:uniqueId val="{00000004-4705-4ECE-9744-25D2809B9F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05-4ECE-9744-25D2809B9F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05-4ECE-9744-25D2809B9F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2398</c:v>
                </c:pt>
                <c:pt idx="3">
                  <c:v>2216</c:v>
                </c:pt>
                <c:pt idx="6">
                  <c:v>2178</c:v>
                </c:pt>
                <c:pt idx="9">
                  <c:v>2226</c:v>
                </c:pt>
                <c:pt idx="12">
                  <c:v>2221</c:v>
                </c:pt>
              </c:numCache>
            </c:numRef>
          </c:val>
          <c:extLst>
            <c:ext xmlns:c16="http://schemas.microsoft.com/office/drawing/2014/chart" uri="{C3380CC4-5D6E-409C-BE32-E72D297353CC}">
              <c16:uniqueId val="{00000007-4705-4ECE-9744-25D2809B9F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150</c:v>
                </c:pt>
                <c:pt idx="2">
                  <c:v>#N/A</c:v>
                </c:pt>
                <c:pt idx="3">
                  <c:v>#N/A</c:v>
                </c:pt>
                <c:pt idx="4">
                  <c:v>216</c:v>
                </c:pt>
                <c:pt idx="5">
                  <c:v>#N/A</c:v>
                </c:pt>
                <c:pt idx="6">
                  <c:v>#N/A</c:v>
                </c:pt>
                <c:pt idx="7">
                  <c:v>97</c:v>
                </c:pt>
                <c:pt idx="8">
                  <c:v>#N/A</c:v>
                </c:pt>
                <c:pt idx="9">
                  <c:v>#N/A</c:v>
                </c:pt>
                <c:pt idx="10">
                  <c:v>162</c:v>
                </c:pt>
                <c:pt idx="11">
                  <c:v>#N/A</c:v>
                </c:pt>
                <c:pt idx="12">
                  <c:v>#N/A</c:v>
                </c:pt>
                <c:pt idx="13">
                  <c:v>131</c:v>
                </c:pt>
                <c:pt idx="14">
                  <c:v>#N/A</c:v>
                </c:pt>
              </c:numCache>
            </c:numRef>
          </c:val>
          <c:smooth val="0"/>
          <c:extLst>
            <c:ext xmlns:c16="http://schemas.microsoft.com/office/drawing/2014/chart" uri="{C3380CC4-5D6E-409C-BE32-E72D297353CC}">
              <c16:uniqueId val="{00000008-4705-4ECE-9744-25D2809B9F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20458</c:v>
                </c:pt>
                <c:pt idx="5">
                  <c:v>20302</c:v>
                </c:pt>
                <c:pt idx="8">
                  <c:v>19962</c:v>
                </c:pt>
                <c:pt idx="11">
                  <c:v>19355</c:v>
                </c:pt>
                <c:pt idx="14">
                  <c:v>18745</c:v>
                </c:pt>
              </c:numCache>
            </c:numRef>
          </c:val>
          <c:extLst>
            <c:ext xmlns:c16="http://schemas.microsoft.com/office/drawing/2014/chart" uri="{C3380CC4-5D6E-409C-BE32-E72D297353CC}">
              <c16:uniqueId val="{00000000-495E-4F76-BC77-CC206F044C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4934</c:v>
                </c:pt>
                <c:pt idx="5">
                  <c:v>5796</c:v>
                </c:pt>
                <c:pt idx="8">
                  <c:v>6776</c:v>
                </c:pt>
                <c:pt idx="11">
                  <c:v>7093</c:v>
                </c:pt>
                <c:pt idx="14">
                  <c:v>6707</c:v>
                </c:pt>
              </c:numCache>
            </c:numRef>
          </c:val>
          <c:extLst>
            <c:ext xmlns:c16="http://schemas.microsoft.com/office/drawing/2014/chart" uri="{C3380CC4-5D6E-409C-BE32-E72D297353CC}">
              <c16:uniqueId val="{00000001-495E-4F76-BC77-CC206F044C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8299</c:v>
                </c:pt>
                <c:pt idx="5">
                  <c:v>7875</c:v>
                </c:pt>
                <c:pt idx="8">
                  <c:v>7651</c:v>
                </c:pt>
                <c:pt idx="11">
                  <c:v>7228</c:v>
                </c:pt>
                <c:pt idx="14">
                  <c:v>6778</c:v>
                </c:pt>
              </c:numCache>
            </c:numRef>
          </c:val>
          <c:extLst>
            <c:ext xmlns:c16="http://schemas.microsoft.com/office/drawing/2014/chart" uri="{C3380CC4-5D6E-409C-BE32-E72D297353CC}">
              <c16:uniqueId val="{00000002-495E-4F76-BC77-CC206F044C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5E-4F76-BC77-CC206F044C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5E-4F76-BC77-CC206F044C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86</c:v>
                </c:pt>
                <c:pt idx="3">
                  <c:v>61</c:v>
                </c:pt>
                <c:pt idx="6">
                  <c:v>52</c:v>
                </c:pt>
                <c:pt idx="9">
                  <c:v>51</c:v>
                </c:pt>
                <c:pt idx="12">
                  <c:v>51</c:v>
                </c:pt>
              </c:numCache>
            </c:numRef>
          </c:val>
          <c:extLst>
            <c:ext xmlns:c16="http://schemas.microsoft.com/office/drawing/2014/chart" uri="{C3380CC4-5D6E-409C-BE32-E72D297353CC}">
              <c16:uniqueId val="{00000005-495E-4F76-BC77-CC206F044C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3093</c:v>
                </c:pt>
                <c:pt idx="3">
                  <c:v>2915</c:v>
                </c:pt>
                <c:pt idx="6">
                  <c:v>2874</c:v>
                </c:pt>
                <c:pt idx="9">
                  <c:v>2790</c:v>
                </c:pt>
                <c:pt idx="12">
                  <c:v>2758</c:v>
                </c:pt>
              </c:numCache>
            </c:numRef>
          </c:val>
          <c:extLst>
            <c:ext xmlns:c16="http://schemas.microsoft.com/office/drawing/2014/chart" uri="{C3380CC4-5D6E-409C-BE32-E72D297353CC}">
              <c16:uniqueId val="{00000006-495E-4F76-BC77-CC206F044C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c:v>
                </c:pt>
                <c:pt idx="3">
                  <c:v>81</c:v>
                </c:pt>
                <c:pt idx="6">
                  <c:v>71</c:v>
                </c:pt>
                <c:pt idx="9">
                  <c:v>62</c:v>
                </c:pt>
                <c:pt idx="12">
                  <c:v>52</c:v>
                </c:pt>
              </c:numCache>
            </c:numRef>
          </c:val>
          <c:extLst>
            <c:ext xmlns:c16="http://schemas.microsoft.com/office/drawing/2014/chart" uri="{C3380CC4-5D6E-409C-BE32-E72D297353CC}">
              <c16:uniqueId val="{00000007-495E-4F76-BC77-CC206F044C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9776</c:v>
                </c:pt>
                <c:pt idx="3">
                  <c:v>10276</c:v>
                </c:pt>
                <c:pt idx="6">
                  <c:v>10209</c:v>
                </c:pt>
                <c:pt idx="9">
                  <c:v>10023</c:v>
                </c:pt>
                <c:pt idx="12">
                  <c:v>9487</c:v>
                </c:pt>
              </c:numCache>
            </c:numRef>
          </c:val>
          <c:extLst>
            <c:ext xmlns:c16="http://schemas.microsoft.com/office/drawing/2014/chart" uri="{C3380CC4-5D6E-409C-BE32-E72D297353CC}">
              <c16:uniqueId val="{00000008-495E-4F76-BC77-CC206F044C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495E-4F76-BC77-CC206F044C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17375</c:v>
                </c:pt>
                <c:pt idx="3">
                  <c:v>17015</c:v>
                </c:pt>
                <c:pt idx="6">
                  <c:v>16420</c:v>
                </c:pt>
                <c:pt idx="9">
                  <c:v>16285</c:v>
                </c:pt>
                <c:pt idx="12">
                  <c:v>15939</c:v>
                </c:pt>
              </c:numCache>
            </c:numRef>
          </c:val>
          <c:extLst>
            <c:ext xmlns:c16="http://schemas.microsoft.com/office/drawing/2014/chart" uri="{C3380CC4-5D6E-409C-BE32-E72D297353CC}">
              <c16:uniqueId val="{0000000A-495E-4F76-BC77-CC206F044C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5E-4F76-BC77-CC206F044C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4000</c:v>
                </c:pt>
                <c:pt idx="1">
                  <c:v>3504</c:v>
                </c:pt>
                <c:pt idx="2">
                  <c:v>2975</c:v>
                </c:pt>
              </c:numCache>
            </c:numRef>
          </c:val>
          <c:extLst>
            <c:ext xmlns:c16="http://schemas.microsoft.com/office/drawing/2014/chart" uri="{C3380CC4-5D6E-409C-BE32-E72D297353CC}">
              <c16:uniqueId val="{00000000-6943-4673-B7A0-04A08FA027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382</c:v>
                </c:pt>
                <c:pt idx="1">
                  <c:v>349</c:v>
                </c:pt>
                <c:pt idx="2">
                  <c:v>328</c:v>
                </c:pt>
              </c:numCache>
            </c:numRef>
          </c:val>
          <c:extLst>
            <c:ext xmlns:c16="http://schemas.microsoft.com/office/drawing/2014/chart" uri="{C3380CC4-5D6E-409C-BE32-E72D297353CC}">
              <c16:uniqueId val="{00000001-6943-4673-B7A0-04A08FA027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4063</c:v>
                </c:pt>
                <c:pt idx="1">
                  <c:v>4137</c:v>
                </c:pt>
                <c:pt idx="2">
                  <c:v>4208</c:v>
                </c:pt>
              </c:numCache>
            </c:numRef>
          </c:val>
          <c:extLst>
            <c:ext xmlns:c16="http://schemas.microsoft.com/office/drawing/2014/chart" uri="{C3380CC4-5D6E-409C-BE32-E72D297353CC}">
              <c16:uniqueId val="{00000002-6943-4673-B7A0-04A08FA027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2"/>
          <c:y val="4.9232005384860722E-2"/>
          <c:w val="0.85776160330282714"/>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{FE82F352-DA0E-4ED3-86C6-B6F44A6F4A75}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172-453B-9A15-25871F601D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{E7F50B08-A890-48C5-9BB7-AA5F09F20806}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72-453B-9A15-25871F601D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{13FFCCD3-1795-4317-AAF2-77B4608D8466}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72-453B-9A15-25871F601D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{D3CE9286-2352-47C9-8547-3EBC2453E7B3}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72-453B-9A15-25871F601D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{D66C3D75-1BD6-4A74-BE17-0823B4B3AA52}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72-453B-9A15-25871F601D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{4A050199-F653-469C-BB16-370A320C3C8E}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172-453B-9A15-25871F601D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{57D65270-F722-4E14-9F73-E77FCA971B03}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172-453B-9A15-25871F601D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{530D5B7E-1A17-40F9-85A1-C85221C662B6}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172-453B-9A15-25871F601D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{4CF8F4E9-A7ED-461B-B850-80F25C22BF72}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172-453B-9A15-25871F601D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65.2</c:v>
                </c:pt>
                <c:pt idx="24">
                  <c:v>66.400000000000006</c:v>
                </c:pt>
                <c:pt idx="32">
                  <c:v>66.7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72-453B-9A15-25871F601D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{208B898E-B4C9-44B8-9805-C777C6AD3110}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172-453B-9A15-25871F601D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{46EDFBB5-32F3-4CA1-9E1F-F1FCDE62F6FB}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72-453B-9A15-25871F601D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{44146E05-35FC-4BE1-9AA3-747F46E04659}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72-453B-9A15-25871F601D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{7214FB78-F424-4256-B707-F718033D6D76}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72-453B-9A15-25871F601D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{518DDA27-9501-4106-B186-9FB980E5E4F0}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72-453B-9A15-25871F601D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{85E33C5F-D04B-48CC-96AF-3B4B5EA05D3D}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172-453B-9A15-25871F601D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{C65ACFAC-E10B-42DB-98B3-06E0DC938CB7}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172-453B-9A15-25871F601D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{E46CFDC2-8C50-47E5-BAEF-1606CC5FBAAD}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172-453B-9A15-25871F601D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{90759EBA-D007-4948-A074-BCC72BDC2C3E}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172-453B-9A15-25871F601D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F172-453B-9A15-25871F601DB3}"/>
            </c:ext>
          </c:extLst>
        </c:ser>
        <c:dLbls>
          <c:showLegendKey val="0"/>
          <c:showVal val="1"/>
          <c:showCatName val="0"/>
          <c:showSerName val="0"/>
          <c:showPercent val="0"/>
          <c:showBubbleSize val="0"/>
        </c:dLbls>
        <c:axId val="52649984"/>
        <c:axId val="52651904"/>
      </c:scatterChart>
      <c:valAx>
        <c:axId val="52649984"/>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7"/>
              <c:y val="0.90792951587388326"/>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51904"/>
        <c:crosses val="autoZero"/>
        <c:crossBetween val="midCat"/>
      </c:valAx>
      <c:valAx>
        <c:axId val="52651904"/>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649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6"/>
          <c:h val="0.7791387342271719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{C3335595-2E47-411F-B2D5-51B6AE7C376D}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771-48A6-8E58-6DE53137EA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{1EE346FE-4A7D-4F5A-8118-54E42BA47976}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71-48A6-8E58-6DE53137EA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{E447F218-E38C-4890-9AC4-364926CA55A4}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71-48A6-8E58-6DE53137EA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{C4B7BB9A-704E-44B0-ADD8-D134DBFD01CB}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71-48A6-8E58-6DE53137EA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{DEB0A2C5-E08F-4D35-B120-EC0F6A9C8FBF}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71-48A6-8E58-6DE53137EA6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{F99F49CB-CFC7-485C-BD8F-FF231EC21BA1}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771-48A6-8E58-6DE53137EA6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{E1C2FAEC-2C96-47B5-AEE6-398670DDC72D}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771-48A6-8E58-6DE53137EA6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{A3EA0A96-1484-4E93-AD1A-4FC11C6427A3}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771-48A6-8E58-6DE53137EA6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{7A8B2652-EC41-4DD6-A83F-0EA120529AFC}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771-48A6-8E58-6DE53137EA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2.4</c:v>
                </c:pt>
                <c:pt idx="16">
                  <c:v>1.4</c:v>
                </c:pt>
                <c:pt idx="24">
                  <c:v>1.4</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771-48A6-8E58-6DE53137EA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{C8F354AC-5E42-4822-B5D3-2FD082B2723C}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771-48A6-8E58-6DE53137EA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{5A5CB30B-B979-4A31-A482-AAC773B157C6}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71-48A6-8E58-6DE53137EA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{99993069-98F7-40C7-83FB-F80453903667}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71-48A6-8E58-6DE53137EA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{89B7A81F-18BB-4017-8BD5-5FEB52935EAB}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71-48A6-8E58-6DE53137EA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{885B83A1-D7AC-4502-A575-6016D791B74B}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71-48A6-8E58-6DE53137EA6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{904FFC2F-242F-4642-A3DE-6E9161F9D34B}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771-48A6-8E58-6DE53137EA6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{E2AABA92-EB4F-42A6-905B-6D38C534DBC4}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771-48A6-8E58-6DE53137EA6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{72A83792-76F6-41E4-BB2D-E75513EE1056}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771-48A6-8E58-6DE53137EA6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{AEC81EDF-72F2-462A-966A-71CBDCE4B899}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771-48A6-8E58-6DE53137EA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7.5</c:v>
                </c:pt>
                <c:pt idx="24">
                  <c:v>7.2</c:v>
                </c:pt>
                <c:pt idx="32">
                  <c:v>6.9</c:v>
                </c:pt>
              </c:numCache>
            </c:numRef>
          </c:xVal>
          <c:yVal>
            <c:numRef>
              <c:f>公会計指標分析・財政指標組合せ分析表!$BP$77:$DC$77</c:f>
              <c:numCache>
                <c:formatCode>#,##0.0;"▲ "#,##0.0</c:formatCode>
                <c:ptCount val="40"/>
                <c:pt idx="0">
                  <c:v>33</c:v>
                </c:pt>
                <c:pt idx="8">
                  <c:v>35.700000000000003</c:v>
                </c:pt>
                <c:pt idx="16">
                  <c:v>33.1</c:v>
                </c:pt>
                <c:pt idx="24">
                  <c:v>31.3</c:v>
                </c:pt>
                <c:pt idx="32">
                  <c:v>25.3</c:v>
                </c:pt>
              </c:numCache>
            </c:numRef>
          </c:yVal>
          <c:smooth val="0"/>
          <c:extLst>
            <c:ext xmlns:c16="http://schemas.microsoft.com/office/drawing/2014/chart" uri="{C3380CC4-5D6E-409C-BE32-E72D297353CC}">
              <c16:uniqueId val="{00000013-4771-48A6-8E58-6DE53137EA6E}"/>
            </c:ext>
          </c:extLst>
        </c:ser>
        <c:dLbls>
          <c:showLegendKey val="0"/>
          <c:showVal val="1"/>
          <c:showCatName val="0"/>
          <c:showSerName val="0"/>
          <c:showPercent val="0"/>
          <c:showBubbleSize val="0"/>
        </c:dLbls>
        <c:axId val="52755456"/>
        <c:axId val="53576832"/>
      </c:scatterChart>
      <c:valAx>
        <c:axId val="52755456"/>
        <c:scaling>
          <c:orientation val="minMax"/>
          <c:max val="8.7000000000000011"/>
          <c:min val="6.8"/>
        </c:scaling>
        <c:delete val="0"/>
        <c:axPos val="b"/>
        <c:title>
          <c:tx>
            <c:rich>
              <a:bodyPr/>
              <a:lstStyle/>
              <a:p>
                <a:pPr>
                  <a:defRPr/>
                </a:pPr>
                <a:r>
                  <a:rPr lang="ja-JP" altLang="en-US" sz="1050" b="0"/>
                  <a:t>実質公債費比率</a:t>
                </a:r>
              </a:p>
            </c:rich>
          </c:tx>
          <c:layout>
            <c:manualLayout>
              <c:xMode val="edge"/>
              <c:yMode val="edge"/>
              <c:x val="0.46792889130339804"/>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76832"/>
        <c:crosses val="autoZero"/>
        <c:crossBetween val="midCat"/>
      </c:valAx>
      <c:valAx>
        <c:axId val="53576832"/>
        <c:scaling>
          <c:orientation val="minMax"/>
          <c:max val="3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4E-2"/>
              <c:y val="0.251155629686516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755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実質公債費比率の分子は、一般会計において、地方債の発行抑制等を行っていることにより、元利償還金は前年度並みとなっており、また、公営企業債の元利償還金に対する繰入金も前年度並みとなっております。</a:t>
          </a:r>
          <a:endParaRPr lang="ja-JP" altLang="ja-JP" sz="1400">
            <a:effectLst/>
          </a:endParaRPr>
        </a:p>
        <a:p>
          <a:pPr algn="l" rtl="1"/>
          <a:r>
            <a:rPr lang="ja-JP" altLang="ja-JP" sz="1100" b="1" i="0">
              <a:solidFill>
                <a:schemeClr val="dk1"/>
              </a:solidFill>
              <a:effectLst/>
              <a:latin typeface="+mn-lt"/>
              <a:ea typeface="+mn-ea"/>
              <a:cs typeface="+mn-cs"/>
            </a:rPr>
            <a:t>　しかし、公営企業債の元利償還金は増加見込みでありますが、一般会計においては従来より、合併特例債などの交付税措置のある起債を優先して借入しており、平成２５年度を公債費の償還のピークとして、今後についても一定程度の推移で減少する見込みであり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baseline="0">
              <a:solidFill>
                <a:schemeClr val="dk1"/>
              </a:solidFill>
              <a:effectLst/>
              <a:latin typeface="+mn-lt"/>
              <a:ea typeface="+mn-ea"/>
              <a:cs typeface="+mn-cs"/>
            </a:rPr>
            <a:t>　満期一括償還地方債の該当なし。</a:t>
          </a:r>
          <a:endParaRPr lang="en-US" altLang="ja-JP" sz="1100" b="1" i="0" baseline="0">
            <a:solidFill>
              <a:schemeClr val="dk1"/>
            </a:solidFill>
            <a:effectLst/>
            <a:latin typeface="+mn-lt"/>
            <a:ea typeface="+mn-ea"/>
            <a:cs typeface="+mn-cs"/>
          </a:endParaRPr>
        </a:p>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過去からの起債抑制により、一般会計等に係る地方債の現在高は、平成２０年度をピークに減少しております。</a:t>
          </a:r>
          <a:endParaRPr lang="ja-JP" altLang="ja-JP" sz="1400">
            <a:effectLst/>
          </a:endParaRPr>
        </a:p>
        <a:p>
          <a:pPr algn="l" rtl="1"/>
          <a:r>
            <a:rPr lang="ja-JP" altLang="ja-JP" sz="1100" b="1" i="0">
              <a:solidFill>
                <a:schemeClr val="dk1"/>
              </a:solidFill>
              <a:effectLst/>
              <a:latin typeface="+mn-lt"/>
              <a:ea typeface="+mn-ea"/>
              <a:cs typeface="+mn-cs"/>
            </a:rPr>
            <a:t>　今後も、</a:t>
          </a:r>
          <a:r>
            <a:rPr lang="ja-JP" altLang="en-US" sz="1100" b="1" i="0">
              <a:solidFill>
                <a:schemeClr val="dk1"/>
              </a:solidFill>
              <a:effectLst/>
              <a:latin typeface="+mn-lt"/>
              <a:ea typeface="+mn-ea"/>
              <a:cs typeface="+mn-cs"/>
            </a:rPr>
            <a:t>市</a:t>
          </a:r>
          <a:r>
            <a:rPr lang="ja-JP" altLang="ja-JP" sz="1100" b="1" i="0">
              <a:solidFill>
                <a:schemeClr val="dk1"/>
              </a:solidFill>
              <a:effectLst/>
              <a:latin typeface="+mn-lt"/>
              <a:ea typeface="+mn-ea"/>
              <a:cs typeface="+mn-cs"/>
            </a:rPr>
            <a:t>税の緩やかな減</a:t>
          </a:r>
          <a:r>
            <a:rPr lang="ja-JP" altLang="en-US" sz="1100" b="1" i="0">
              <a:solidFill>
                <a:schemeClr val="dk1"/>
              </a:solidFill>
              <a:effectLst/>
              <a:latin typeface="+mn-lt"/>
              <a:ea typeface="+mn-ea"/>
              <a:cs typeface="+mn-cs"/>
            </a:rPr>
            <a:t>収</a:t>
          </a:r>
          <a:r>
            <a:rPr lang="ja-JP" altLang="ja-JP" sz="1100" b="1" i="0">
              <a:solidFill>
                <a:schemeClr val="dk1"/>
              </a:solidFill>
              <a:effectLst/>
              <a:latin typeface="+mn-lt"/>
              <a:ea typeface="+mn-ea"/>
              <a:cs typeface="+mn-cs"/>
            </a:rPr>
            <a:t>が見込まれるなか、継続的な行政サービスを提供するため、地方債の借入、充当可能基金の取り崩しなどにより将来負担比率の分子が増加することが見込まれます。</a:t>
          </a:r>
          <a:endParaRPr lang="ja-JP" altLang="ja-JP" sz="1400">
            <a:effectLst/>
          </a:endParaRPr>
        </a:p>
        <a:p>
          <a:pPr algn="l"/>
          <a:r>
            <a:rPr lang="ja-JP" altLang="ja-JP" sz="1100" b="1" i="0">
              <a:solidFill>
                <a:schemeClr val="dk1"/>
              </a:solidFill>
              <a:effectLst/>
              <a:latin typeface="+mn-lt"/>
              <a:ea typeface="+mn-ea"/>
              <a:cs typeface="+mn-cs"/>
            </a:rPr>
            <a:t>　今後についても、借入を行う場合には、交付税措置のある有利な起債の借入を行い、財政の健全化を図ります。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三重県亀山市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400">
              <a:solidFill>
                <a:schemeClr val="dk1"/>
              </a:solidFill>
              <a:effectLst/>
              <a:latin typeface="+mn-lt"/>
              <a:ea typeface="+mn-ea"/>
              <a:cs typeface="+mn-cs"/>
            </a:rPr>
            <a:t>（増減理由）</a:t>
          </a:r>
          <a:endParaRPr lang="ja-JP" altLang="ja-JP" sz="1400">
            <a:effectLst/>
          </a:endParaRPr>
        </a:p>
        <a:p>
          <a:pPr algn="l"/>
          <a:r>
            <a:rPr kumimoji="1" lang="ja-JP" altLang="ja-JP"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リニア中央新幹線亀山駅整備基金と庁舎建設基金の積み立てを継続して実施しているが、</a:t>
          </a:r>
          <a:r>
            <a:rPr kumimoji="1" lang="ja-JP" altLang="ja-JP" sz="1400" b="1">
              <a:solidFill>
                <a:schemeClr val="dk1"/>
              </a:solidFill>
              <a:effectLst/>
              <a:latin typeface="+mn-lt"/>
              <a:ea typeface="+mn-ea"/>
              <a:cs typeface="+mn-cs"/>
            </a:rPr>
            <a:t>年度間における財政調整を行うために財政調整基金を例年と比べ大きく取り崩したことにより、基金全体としては４億</a:t>
          </a:r>
          <a:r>
            <a:rPr kumimoji="1" lang="ja-JP" altLang="en-US" sz="1400" b="1">
              <a:solidFill>
                <a:schemeClr val="dk1"/>
              </a:solidFill>
              <a:effectLst/>
              <a:latin typeface="+mn-lt"/>
              <a:ea typeface="+mn-ea"/>
              <a:cs typeface="+mn-cs"/>
            </a:rPr>
            <a:t>８</a:t>
          </a:r>
          <a:r>
            <a:rPr kumimoji="1" lang="ja-JP" altLang="ja-JP" sz="1400" b="1">
              <a:solidFill>
                <a:schemeClr val="dk1"/>
              </a:solidFill>
              <a:effectLst/>
              <a:latin typeface="+mn-lt"/>
              <a:ea typeface="+mn-ea"/>
              <a:cs typeface="+mn-cs"/>
            </a:rPr>
            <a:t>千万円減少しております。</a:t>
          </a:r>
          <a:endParaRPr kumimoji="1" lang="en-US" altLang="ja-JP" sz="1400" b="1">
            <a:solidFill>
              <a:schemeClr val="dk1"/>
            </a:solidFill>
            <a:effectLst/>
            <a:latin typeface="+mn-lt"/>
            <a:ea typeface="+mn-ea"/>
            <a:cs typeface="+mn-cs"/>
          </a:endParaRPr>
        </a:p>
        <a:p>
          <a:pPr algn="l"/>
          <a:endParaRPr kumimoji="1" lang="en-US" altLang="ja-JP" sz="1400" b="1">
            <a:solidFill>
              <a:schemeClr val="dk1"/>
            </a:solidFill>
            <a:effectLst/>
            <a:latin typeface="+mn-lt"/>
            <a:ea typeface="+mn-ea"/>
            <a:cs typeface="+mn-cs"/>
          </a:endParaRPr>
        </a:p>
        <a:p>
          <a:pPr algn="l"/>
          <a:endParaRPr kumimoji="1" lang="en-US" altLang="ja-JP" sz="1400" b="1">
            <a:solidFill>
              <a:schemeClr val="dk1"/>
            </a:solidFill>
            <a:effectLst/>
            <a:latin typeface="+mn-lt"/>
            <a:ea typeface="+mn-ea"/>
            <a:cs typeface="+mn-cs"/>
          </a:endParaRPr>
        </a:p>
        <a:p>
          <a:pPr algn="l"/>
          <a:r>
            <a:rPr kumimoji="1" lang="ja-JP" altLang="ja-JP" sz="1400">
              <a:solidFill>
                <a:schemeClr val="dk1"/>
              </a:solidFill>
              <a:effectLst/>
              <a:latin typeface="+mn-lt"/>
              <a:ea typeface="+mn-ea"/>
              <a:cs typeface="+mn-cs"/>
            </a:rPr>
            <a:t>（今後の方針）</a:t>
          </a:r>
          <a:endParaRPr lang="ja-JP" altLang="ja-JP" sz="1400">
            <a:effectLst/>
          </a:endParaRPr>
        </a:p>
        <a:p>
          <a:pPr algn="l"/>
          <a:r>
            <a:rPr lang="ja-JP" altLang="ja-JP" sz="1400" b="1">
              <a:solidFill>
                <a:schemeClr val="dk1"/>
              </a:solidFill>
              <a:effectLst/>
              <a:latin typeface="+mn-lt"/>
              <a:ea typeface="+mn-ea"/>
              <a:cs typeface="+mn-cs"/>
            </a:rPr>
            <a:t>　今後の積み立てに関しては、リニア中央新幹線亀山駅整備基金と庁舎建設基金の積み立てを継続して、それぞれの基金残高を約２０億円</a:t>
          </a:r>
          <a:r>
            <a:rPr lang="ja-JP" altLang="en-US" sz="1400" b="1">
              <a:solidFill>
                <a:schemeClr val="dk1"/>
              </a:solidFill>
              <a:effectLst/>
              <a:latin typeface="+mn-lt"/>
              <a:ea typeface="+mn-ea"/>
              <a:cs typeface="+mn-cs"/>
            </a:rPr>
            <a:t>と約１５億円</a:t>
          </a:r>
          <a:r>
            <a:rPr lang="ja-JP" altLang="ja-JP" sz="1400" b="1">
              <a:solidFill>
                <a:schemeClr val="dk1"/>
              </a:solidFill>
              <a:effectLst/>
              <a:latin typeface="+mn-lt"/>
              <a:ea typeface="+mn-ea"/>
              <a:cs typeface="+mn-cs"/>
            </a:rPr>
            <a:t>とする予定であるが、市税の減収に伴い、今後も</a:t>
          </a:r>
          <a:r>
            <a:rPr kumimoji="1" lang="ja-JP" altLang="ja-JP" sz="1400" b="1">
              <a:solidFill>
                <a:schemeClr val="dk1"/>
              </a:solidFill>
              <a:effectLst/>
              <a:latin typeface="+mn-lt"/>
              <a:ea typeface="+mn-ea"/>
              <a:cs typeface="+mn-cs"/>
            </a:rPr>
            <a:t>財政調整基金を取り崩していくことになるため、基金全体としては減少傾向が続くと予想されます。</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・リニア中央新幹線亀山駅整備基金：リニア中央新幹線の市内における停車駅を整備する資金に充てる。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・庁舎建設基金：庁舎の建設のための資金に充てる。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・市民まちづくり基金：市民参画・協働及び地域づくりに寄与する活動の支援に要する資金に充てる。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・関宿にぎわいづくり基金：関宿及びその周辺地域のにぎわいづくりに寄与する活動の支援に要する資金に充てる。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・地域福祉基金：保健福祉の増進のための資金に充てる。</a:t>
          </a:r>
          <a:endParaRPr lang="en-US"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lang="ja-JP" altLang="ja-JP" sz="1400" b="1">
              <a:solidFill>
                <a:schemeClr val="dk1"/>
              </a:solidFill>
              <a:effectLst/>
              <a:latin typeface="+mn-lt"/>
              <a:ea typeface="+mn-ea"/>
              <a:cs typeface="+mn-cs"/>
            </a:rPr>
            <a:t>　リニア中央新幹線亀山駅整備基金と庁舎建設基金の積み立てを継続して実施しているため増加しております。</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lang="ja-JP" altLang="ja-JP" sz="1400" b="1">
              <a:solidFill>
                <a:schemeClr val="dk1"/>
              </a:solidFill>
              <a:effectLst/>
              <a:latin typeface="+mn-lt"/>
              <a:ea typeface="+mn-ea"/>
              <a:cs typeface="+mn-cs"/>
            </a:rPr>
            <a:t>　</a:t>
          </a:r>
          <a:r>
            <a:rPr lang="ja-JP" altLang="en-US" sz="1400" b="1" i="0" u="none" strike="noStrike" baseline="0" smtClean="0">
              <a:solidFill>
                <a:schemeClr val="dk1"/>
              </a:solidFill>
              <a:latin typeface="+mn-lt"/>
              <a:ea typeface="+mn-ea"/>
              <a:cs typeface="+mn-cs"/>
            </a:rPr>
            <a:t>保有する基金については、財政状況を勘案し、設置目的を推進するよう有効に活用するとともに、基金繰り入れまでの間は、資金運用の原資として活用します。</a:t>
          </a:r>
        </a:p>
        <a:p>
          <a:r>
            <a:rPr lang="ja-JP" altLang="en-US" sz="1400" b="1" i="0" u="none" strike="noStrike" baseline="0" smtClean="0">
              <a:solidFill>
                <a:schemeClr val="dk1"/>
              </a:solidFill>
              <a:latin typeface="+mn-lt"/>
              <a:ea typeface="+mn-ea"/>
              <a:cs typeface="+mn-cs"/>
            </a:rPr>
            <a:t>　また、ふるさと納税制度の対象となる基金については、受け皿として存続します。</a:t>
          </a:r>
          <a:endParaRPr lang="en-US" altLang="ja-JP" sz="1400" b="1" i="0" u="none" strike="noStrike" baseline="0" smtClean="0">
            <a:solidFill>
              <a:schemeClr val="dk1"/>
            </a:solidFill>
            <a:latin typeface="+mn-lt"/>
            <a:ea typeface="+mn-ea"/>
            <a:cs typeface="+mn-cs"/>
          </a:endParaRPr>
        </a:p>
        <a:p>
          <a:r>
            <a:rPr lang="ja-JP" altLang="en-US" sz="1400" b="1" i="0" u="none" strike="noStrike" baseline="0" smtClean="0">
              <a:solidFill>
                <a:schemeClr val="dk1"/>
              </a:solidFill>
              <a:latin typeface="+mn-lt"/>
              <a:ea typeface="+mn-ea"/>
              <a:cs typeface="+mn-cs"/>
            </a:rPr>
            <a:t>　なお、所期の設置目的やその必要性が希薄となった基金については廃止を検討します。</a:t>
          </a:r>
          <a:endParaRPr lang="ja-JP" altLang="ja-JP" sz="14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400">
              <a:solidFill>
                <a:schemeClr val="dk1"/>
              </a:solidFill>
              <a:effectLst/>
              <a:latin typeface="+mn-lt"/>
              <a:ea typeface="+mn-ea"/>
              <a:cs typeface="+mn-cs"/>
            </a:rPr>
            <a:t>（増減理由）</a:t>
          </a:r>
          <a:endParaRPr lang="ja-JP" altLang="ja-JP" sz="1400">
            <a:effectLst/>
          </a:endParaRPr>
        </a:p>
        <a:p>
          <a:pPr algn="l"/>
          <a:r>
            <a:rPr kumimoji="1" lang="ja-JP" altLang="ja-JP" sz="1400" b="1">
              <a:solidFill>
                <a:schemeClr val="dk1"/>
              </a:solidFill>
              <a:effectLst/>
              <a:latin typeface="+mn-lt"/>
              <a:ea typeface="+mn-ea"/>
              <a:cs typeface="+mn-cs"/>
            </a:rPr>
            <a:t>　年度間における財政調整を行うために財政調整基金を例年と比べ大きく取り崩したことにより、前年度に比べて基金残高は大きく減少しております。</a:t>
          </a:r>
          <a:endParaRPr kumimoji="1" lang="en-US" altLang="ja-JP" sz="1400" b="1">
            <a:solidFill>
              <a:schemeClr val="dk1"/>
            </a:solidFill>
            <a:effectLst/>
            <a:latin typeface="+mn-lt"/>
            <a:ea typeface="+mn-ea"/>
            <a:cs typeface="+mn-cs"/>
          </a:endParaRPr>
        </a:p>
        <a:p>
          <a:pPr algn="l"/>
          <a:endParaRPr lang="ja-JP" altLang="ja-JP" sz="1400">
            <a:effectLst/>
          </a:endParaRPr>
        </a:p>
        <a:p>
          <a:pPr algn="l"/>
          <a:r>
            <a:rPr kumimoji="1" lang="ja-JP" altLang="ja-JP" sz="1400">
              <a:solidFill>
                <a:schemeClr val="dk1"/>
              </a:solidFill>
              <a:effectLst/>
              <a:latin typeface="+mn-lt"/>
              <a:ea typeface="+mn-ea"/>
              <a:cs typeface="+mn-cs"/>
            </a:rPr>
            <a:t>（今後の方針）</a:t>
          </a:r>
          <a:endParaRPr lang="ja-JP" altLang="ja-JP" sz="1400">
            <a:effectLst/>
          </a:endParaRPr>
        </a:p>
        <a:p>
          <a:pPr algn="l" rtl="1" eaLnBrk="1" fontAlgn="auto" latinLnBrk="0" hangingPunct="1"/>
          <a:r>
            <a:rPr lang="ja-JP" altLang="ja-JP" sz="1400" b="1" i="0">
              <a:solidFill>
                <a:schemeClr val="dk1"/>
              </a:solidFill>
              <a:effectLst/>
              <a:latin typeface="+mn-lt"/>
              <a:ea typeface="+mn-ea"/>
              <a:cs typeface="+mn-cs"/>
            </a:rPr>
            <a:t>　</a:t>
          </a:r>
          <a:r>
            <a:rPr lang="ja-JP" altLang="en-US" sz="1400" b="1" i="0" u="none" strike="noStrike" baseline="0" smtClean="0">
              <a:solidFill>
                <a:schemeClr val="dk1"/>
              </a:solidFill>
              <a:latin typeface="+mn-lt"/>
              <a:ea typeface="+mn-ea"/>
              <a:cs typeface="+mn-cs"/>
            </a:rPr>
            <a:t>経済事情の影響による財源不足が生じたときなど、年度間の財源の不均衡を調整するために活用を行うとともに、決算剰余金の積み立てを行います。また</a:t>
          </a:r>
          <a:r>
            <a:rPr lang="ja-JP" altLang="ja-JP" sz="1400" b="1" i="0">
              <a:solidFill>
                <a:schemeClr val="dk1"/>
              </a:solidFill>
              <a:effectLst/>
              <a:latin typeface="+mn-lt"/>
              <a:ea typeface="+mn-ea"/>
              <a:cs typeface="+mn-cs"/>
            </a:rPr>
            <a:t>、交付税措置のある有利な起債の借入などを行うとともに、亀山市行財政改革大綱に基づき、持続可能な健全財政を目指して行財政改革に取り組み、財政の健全化</a:t>
          </a:r>
          <a:r>
            <a:rPr lang="ja-JP" altLang="en-US" sz="1400" b="1" i="0">
              <a:solidFill>
                <a:schemeClr val="dk1"/>
              </a:solidFill>
              <a:effectLst/>
              <a:latin typeface="+mn-lt"/>
              <a:ea typeface="+mn-ea"/>
              <a:cs typeface="+mn-cs"/>
            </a:rPr>
            <a:t>を</a:t>
          </a:r>
          <a:r>
            <a:rPr lang="ja-JP" altLang="ja-JP" sz="1400" b="1" i="0">
              <a:solidFill>
                <a:schemeClr val="dk1"/>
              </a:solidFill>
              <a:effectLst/>
              <a:latin typeface="+mn-lt"/>
              <a:ea typeface="+mn-ea"/>
              <a:cs typeface="+mn-cs"/>
            </a:rPr>
            <a:t>図ってまいります。</a:t>
          </a:r>
          <a:endParaRPr lang="ja-JP" altLang="ja-JP" sz="1400">
            <a:effectLst/>
          </a:endParaRP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b="1">
              <a:solidFill>
                <a:schemeClr val="dk1"/>
              </a:solidFill>
              <a:effectLst/>
              <a:latin typeface="+mn-lt"/>
              <a:ea typeface="+mn-ea"/>
              <a:cs typeface="+mn-cs"/>
            </a:rPr>
            <a:t>　市債の償還の資金に充てたため、前年度に比べて基金残高は減少しております。</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b="1">
              <a:solidFill>
                <a:schemeClr val="dk1"/>
              </a:solidFill>
              <a:effectLst/>
              <a:latin typeface="+mn-lt"/>
              <a:ea typeface="+mn-ea"/>
              <a:cs typeface="+mn-cs"/>
            </a:rPr>
            <a:t>　</a:t>
          </a:r>
          <a:r>
            <a:rPr lang="ja-JP" altLang="en-US" sz="1400" b="1" i="0" u="none" strike="noStrike" baseline="0" smtClean="0">
              <a:solidFill>
                <a:schemeClr val="dk1"/>
              </a:solidFill>
              <a:latin typeface="+mn-lt"/>
              <a:ea typeface="+mn-ea"/>
              <a:cs typeface="+mn-cs"/>
            </a:rPr>
            <a:t>今後も引き続き、公債費負担の一般財源を約２２億円に平準化する額として取り崩し、充当することにより、</a:t>
          </a:r>
          <a:r>
            <a:rPr kumimoji="1" lang="ja-JP" altLang="ja-JP" sz="1400" b="1">
              <a:solidFill>
                <a:schemeClr val="dk1"/>
              </a:solidFill>
              <a:effectLst/>
              <a:latin typeface="+mn-lt"/>
              <a:ea typeface="+mn-ea"/>
              <a:cs typeface="+mn-cs"/>
            </a:rPr>
            <a:t>将来にわたる財政の</a:t>
          </a:r>
          <a:r>
            <a:rPr lang="ja-JP" altLang="ja-JP" sz="1400" b="1" i="0">
              <a:solidFill>
                <a:schemeClr val="dk1"/>
              </a:solidFill>
              <a:effectLst/>
              <a:latin typeface="+mn-lt"/>
              <a:ea typeface="+mn-ea"/>
              <a:cs typeface="+mn-cs"/>
            </a:rPr>
            <a:t>健全化</a:t>
          </a:r>
          <a:r>
            <a:rPr lang="ja-JP" altLang="en-US" sz="1400" b="1" i="0">
              <a:solidFill>
                <a:schemeClr val="dk1"/>
              </a:solidFill>
              <a:effectLst/>
              <a:latin typeface="+mn-lt"/>
              <a:ea typeface="+mn-ea"/>
              <a:cs typeface="+mn-cs"/>
            </a:rPr>
            <a:t>を</a:t>
          </a:r>
          <a:r>
            <a:rPr lang="ja-JP" altLang="ja-JP" sz="1400" b="1" i="0">
              <a:solidFill>
                <a:schemeClr val="dk1"/>
              </a:solidFill>
              <a:effectLst/>
              <a:latin typeface="+mn-lt"/>
              <a:ea typeface="+mn-ea"/>
              <a:cs typeface="+mn-cs"/>
            </a:rPr>
            <a:t>図ってまいります。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有形固定資産減価償却率は６６．</a:t>
          </a:r>
          <a:r>
            <a:rPr kumimoji="1" lang="ja-JP" altLang="en-US" sz="1100" b="1">
              <a:solidFill>
                <a:schemeClr val="dk1"/>
              </a:solidFill>
              <a:effectLst/>
              <a:latin typeface="+mn-lt"/>
              <a:ea typeface="+mn-ea"/>
              <a:cs typeface="+mn-cs"/>
            </a:rPr>
            <a:t>７</a:t>
          </a:r>
          <a:r>
            <a:rPr kumimoji="1" lang="ja-JP" altLang="ja-JP" sz="1100" b="1">
              <a:solidFill>
                <a:schemeClr val="dk1"/>
              </a:solidFill>
              <a:effectLst/>
              <a:latin typeface="+mn-lt"/>
              <a:ea typeface="+mn-ea"/>
              <a:cs typeface="+mn-cs"/>
            </a:rPr>
            <a:t>％と、類似団体平均値及び全国平均値、三重県平均値を上回っており、施設の老朽化が懸念されます。</a:t>
          </a:r>
          <a:endParaRPr lang="ja-JP" altLang="ja-JP">
            <a:effectLst/>
          </a:endParaRPr>
        </a:p>
        <a:p>
          <a:r>
            <a:rPr kumimoji="1" lang="ja-JP" altLang="ja-JP" sz="1100" b="1">
              <a:solidFill>
                <a:schemeClr val="dk1"/>
              </a:solidFill>
              <a:effectLst/>
              <a:latin typeface="+mn-lt"/>
              <a:ea typeface="+mn-ea"/>
              <a:cs typeface="+mn-cs"/>
            </a:rPr>
            <a:t>今後は「亀山市公共施設総合管理計画」に基づき、中長期的な視点で施設の更新や統廃合、長寿命化等を検討する必要があります。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4" name="直線コネクタ 73"/>
        <xdr:cNvCxnSpPr/>
      </xdr:nvCxnSpPr>
      <xdr:spPr>
        <a:xfrm flipV="1">
          <a:off x="4206240" y="5323386"/>
          <a:ext cx="1270" cy="1173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5" name="有形固定資産減価償却率最小値テキスト"/>
        <xdr:cNvSpPr txBox="1"/>
      </xdr:nvSpPr>
      <xdr:spPr>
        <a:xfrm>
          <a:off x="4258945" y="650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6" name="直線コネクタ 75"/>
        <xdr:cNvCxnSpPr/>
      </xdr:nvCxnSpPr>
      <xdr:spPr>
        <a:xfrm>
          <a:off x="4119245" y="64965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xdr:cNvSpPr txBox="1"/>
      </xdr:nvSpPr>
      <xdr:spPr>
        <a:xfrm>
          <a:off x="4258945" y="510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xdr:cNvCxnSpPr/>
      </xdr:nvCxnSpPr>
      <xdr:spPr>
        <a:xfrm>
          <a:off x="4119245" y="532338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9" name="有形固定資産減価償却率平均値テキスト"/>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フローチャート: 判断 79"/>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3537585" y="5746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2867025" y="5786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4989</xdr:rowOff>
    </xdr:from>
    <xdr:to>
      <xdr:col>11</xdr:col>
      <xdr:colOff>187325</xdr:colOff>
      <xdr:row>30</xdr:row>
      <xdr:rowOff>106589</xdr:rowOff>
    </xdr:to>
    <xdr:sp macro="" textlink="">
      <xdr:nvSpPr>
        <xdr:cNvPr id="83" name="フローチャート: 判断 82"/>
        <xdr:cNvSpPr/>
      </xdr:nvSpPr>
      <xdr:spPr>
        <a:xfrm>
          <a:off x="2196465" y="57885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48714</xdr:rowOff>
    </xdr:from>
    <xdr:to>
      <xdr:col>23</xdr:col>
      <xdr:colOff>136525</xdr:colOff>
      <xdr:row>28</xdr:row>
      <xdr:rowOff>150314</xdr:rowOff>
    </xdr:to>
    <xdr:sp macro="" textlink="">
      <xdr:nvSpPr>
        <xdr:cNvPr id="89" name="楕円 88"/>
        <xdr:cNvSpPr/>
      </xdr:nvSpPr>
      <xdr:spPr>
        <a:xfrm>
          <a:off x="4157345" y="549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71591</xdr:rowOff>
    </xdr:from>
    <xdr:ext cx="405111" cy="259045"/>
    <xdr:sp macro="" textlink="">
      <xdr:nvSpPr>
        <xdr:cNvPr id="90" name="有形固定資産減価償却率該当値テキスト"/>
        <xdr:cNvSpPr txBox="1"/>
      </xdr:nvSpPr>
      <xdr:spPr>
        <a:xfrm>
          <a:off x="4258945" y="535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57967</xdr:rowOff>
    </xdr:from>
    <xdr:to>
      <xdr:col>19</xdr:col>
      <xdr:colOff>187325</xdr:colOff>
      <xdr:row>28</xdr:row>
      <xdr:rowOff>159567</xdr:rowOff>
    </xdr:to>
    <xdr:sp macro="" textlink="">
      <xdr:nvSpPr>
        <xdr:cNvPr id="91" name="楕円 90"/>
        <xdr:cNvSpPr/>
      </xdr:nvSpPr>
      <xdr:spPr>
        <a:xfrm>
          <a:off x="3537585" y="55062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99514</xdr:rowOff>
    </xdr:from>
    <xdr:to>
      <xdr:col>23</xdr:col>
      <xdr:colOff>85725</xdr:colOff>
      <xdr:row>28</xdr:row>
      <xdr:rowOff>108767</xdr:rowOff>
    </xdr:to>
    <xdr:cxnSp macro="">
      <xdr:nvCxnSpPr>
        <xdr:cNvPr id="92" name="直線コネクタ 91"/>
        <xdr:cNvCxnSpPr/>
      </xdr:nvCxnSpPr>
      <xdr:spPr>
        <a:xfrm flipV="1">
          <a:off x="3588385" y="5547814"/>
          <a:ext cx="6197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94978</xdr:rowOff>
    </xdr:from>
    <xdr:to>
      <xdr:col>15</xdr:col>
      <xdr:colOff>187325</xdr:colOff>
      <xdr:row>29</xdr:row>
      <xdr:rowOff>25128</xdr:rowOff>
    </xdr:to>
    <xdr:sp macro="" textlink="">
      <xdr:nvSpPr>
        <xdr:cNvPr id="93" name="楕円 92"/>
        <xdr:cNvSpPr/>
      </xdr:nvSpPr>
      <xdr:spPr>
        <a:xfrm>
          <a:off x="2867025" y="5543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108767</xdr:rowOff>
    </xdr:from>
    <xdr:to>
      <xdr:col>19</xdr:col>
      <xdr:colOff>136525</xdr:colOff>
      <xdr:row>28</xdr:row>
      <xdr:rowOff>145778</xdr:rowOff>
    </xdr:to>
    <xdr:cxnSp macro="">
      <xdr:nvCxnSpPr>
        <xdr:cNvPr id="94" name="直線コネクタ 93"/>
        <xdr:cNvCxnSpPr/>
      </xdr:nvCxnSpPr>
      <xdr:spPr>
        <a:xfrm flipV="1">
          <a:off x="2917825" y="5557067"/>
          <a:ext cx="6705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xdr:cNvSpPr txBox="1"/>
      </xdr:nvSpPr>
      <xdr:spPr>
        <a:xfrm>
          <a:off x="339598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6" name="n_2aveValue有形固定資産減価償却率"/>
        <xdr:cNvSpPr txBox="1"/>
      </xdr:nvSpPr>
      <xdr:spPr>
        <a:xfrm>
          <a:off x="2738129" y="587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123116</xdr:rowOff>
    </xdr:from>
    <xdr:ext cx="405111" cy="259045"/>
    <xdr:sp macro="" textlink="">
      <xdr:nvSpPr>
        <xdr:cNvPr id="97" name="n_3aveValue有形固定資産減価償却率"/>
        <xdr:cNvSpPr txBox="1"/>
      </xdr:nvSpPr>
      <xdr:spPr>
        <a:xfrm>
          <a:off x="2067569" y="557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4644</xdr:rowOff>
    </xdr:from>
    <xdr:ext cx="405111" cy="259045"/>
    <xdr:sp macro="" textlink="">
      <xdr:nvSpPr>
        <xdr:cNvPr id="98" name="n_1mainValue有形固定資産減価償却率"/>
        <xdr:cNvSpPr txBox="1"/>
      </xdr:nvSpPr>
      <xdr:spPr>
        <a:xfrm>
          <a:off x="3395989" y="528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41655</xdr:rowOff>
    </xdr:from>
    <xdr:ext cx="405111" cy="259045"/>
    <xdr:sp macro="" textlink="">
      <xdr:nvSpPr>
        <xdr:cNvPr id="99" name="n_2mainValue有形固定資産減価償却率"/>
        <xdr:cNvSpPr txBox="1"/>
      </xdr:nvSpPr>
      <xdr:spPr>
        <a:xfrm>
          <a:off x="2738129" y="5322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債務償還可能年数は３</a:t>
          </a:r>
          <a:r>
            <a:rPr kumimoji="1" lang="ja-JP" altLang="en-US" sz="1100" b="1">
              <a:solidFill>
                <a:schemeClr val="dk1"/>
              </a:solidFill>
              <a:effectLst/>
              <a:latin typeface="+mn-lt"/>
              <a:ea typeface="+mn-ea"/>
              <a:cs typeface="+mn-cs"/>
            </a:rPr>
            <a:t>２０．４％</a:t>
          </a:r>
          <a:r>
            <a:rPr kumimoji="1" lang="ja-JP" altLang="ja-JP" sz="1100" b="1">
              <a:solidFill>
                <a:schemeClr val="dk1"/>
              </a:solidFill>
              <a:effectLst/>
              <a:latin typeface="+mn-lt"/>
              <a:ea typeface="+mn-ea"/>
              <a:cs typeface="+mn-cs"/>
            </a:rPr>
            <a:t>と、類似団体平均値及び全国平均値、三重県平均値を下回っているため、</a:t>
          </a:r>
          <a:r>
            <a:rPr lang="ja-JP" altLang="ja-JP" sz="1100" b="1">
              <a:solidFill>
                <a:schemeClr val="dk1"/>
              </a:solidFill>
              <a:effectLst/>
              <a:latin typeface="+mn-lt"/>
              <a:ea typeface="+mn-ea"/>
              <a:cs typeface="+mn-cs"/>
            </a:rPr>
            <a:t>債務償還能力は高い団体であると考えられます。</a:t>
          </a:r>
          <a:endParaRPr lang="ja-JP" altLang="ja-JP">
            <a:effectLst/>
          </a:endParaRPr>
        </a:p>
        <a:p>
          <a:r>
            <a:rPr lang="ja-JP" altLang="ja-JP" sz="1100" b="1" i="0">
              <a:solidFill>
                <a:schemeClr val="dk1"/>
              </a:solidFill>
              <a:effectLst/>
              <a:latin typeface="+mn-lt"/>
              <a:ea typeface="+mn-ea"/>
              <a:cs typeface="+mn-cs"/>
            </a:rPr>
            <a:t>今後についても、借入を行う場合には、交付税措置のある有利な起債の発行を行い、財政の健全化を図ります。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8" name="直線コネクタ 127"/>
        <xdr:cNvCxnSpPr/>
      </xdr:nvCxnSpPr>
      <xdr:spPr>
        <a:xfrm flipV="1">
          <a:off x="13027660" y="5123822"/>
          <a:ext cx="1269" cy="14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1" name="債務償還比率最大値テキスト"/>
        <xdr:cNvSpPr txBox="1"/>
      </xdr:nvSpPr>
      <xdr:spPr>
        <a:xfrm>
          <a:off x="13080365" y="49066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2" name="直線コネクタ 131"/>
        <xdr:cNvCxnSpPr/>
      </xdr:nvCxnSpPr>
      <xdr:spPr>
        <a:xfrm>
          <a:off x="12963525" y="5123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3" name="債務償還比率平均値テキスト"/>
        <xdr:cNvSpPr txBox="1"/>
      </xdr:nvSpPr>
      <xdr:spPr>
        <a:xfrm>
          <a:off x="13080365" y="5680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4" name="フローチャート: 判断 133"/>
        <xdr:cNvSpPr/>
      </xdr:nvSpPr>
      <xdr:spPr>
        <a:xfrm>
          <a:off x="13001625" y="58251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5" name="フローチャート: 判断 134"/>
        <xdr:cNvSpPr/>
      </xdr:nvSpPr>
      <xdr:spPr>
        <a:xfrm>
          <a:off x="12359005" y="58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59140</xdr:rowOff>
    </xdr:from>
    <xdr:to>
      <xdr:col>76</xdr:col>
      <xdr:colOff>73025</xdr:colOff>
      <xdr:row>32</xdr:row>
      <xdr:rowOff>160740</xdr:rowOff>
    </xdr:to>
    <xdr:sp macro="" textlink="">
      <xdr:nvSpPr>
        <xdr:cNvPr id="141" name="楕円 140"/>
        <xdr:cNvSpPr/>
      </xdr:nvSpPr>
      <xdr:spPr>
        <a:xfrm>
          <a:off x="13001625" y="6178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37567</xdr:rowOff>
    </xdr:from>
    <xdr:ext cx="469744" cy="259045"/>
    <xdr:sp macro="" textlink="">
      <xdr:nvSpPr>
        <xdr:cNvPr id="142" name="債務償還比率該当値テキスト"/>
        <xdr:cNvSpPr txBox="1"/>
      </xdr:nvSpPr>
      <xdr:spPr>
        <a:xfrm>
          <a:off x="13080365" y="61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47025</xdr:rowOff>
    </xdr:from>
    <xdr:to>
      <xdr:col>72</xdr:col>
      <xdr:colOff>123825</xdr:colOff>
      <xdr:row>32</xdr:row>
      <xdr:rowOff>148625</xdr:rowOff>
    </xdr:to>
    <xdr:sp macro="" textlink="">
      <xdr:nvSpPr>
        <xdr:cNvPr id="143" name="楕円 142"/>
        <xdr:cNvSpPr/>
      </xdr:nvSpPr>
      <xdr:spPr>
        <a:xfrm>
          <a:off x="12359005" y="61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97825</xdr:rowOff>
    </xdr:from>
    <xdr:to>
      <xdr:col>76</xdr:col>
      <xdr:colOff>22225</xdr:colOff>
      <xdr:row>32</xdr:row>
      <xdr:rowOff>109940</xdr:rowOff>
    </xdr:to>
    <xdr:cxnSp macro="">
      <xdr:nvCxnSpPr>
        <xdr:cNvPr id="144" name="直線コネクタ 143"/>
        <xdr:cNvCxnSpPr/>
      </xdr:nvCxnSpPr>
      <xdr:spPr>
        <a:xfrm>
          <a:off x="12409805" y="6216685"/>
          <a:ext cx="61976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5" name="n_1aveValue債務償還比率"/>
        <xdr:cNvSpPr txBox="1"/>
      </xdr:nvSpPr>
      <xdr:spPr>
        <a:xfrm>
          <a:off x="12185092" y="55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139752</xdr:rowOff>
    </xdr:from>
    <xdr:ext cx="469744" cy="259045"/>
    <xdr:sp macro="" textlink="">
      <xdr:nvSpPr>
        <xdr:cNvPr id="146" name="n_1mainValue債務償還比率"/>
        <xdr:cNvSpPr txBox="1"/>
      </xdr:nvSpPr>
      <xdr:spPr>
        <a:xfrm>
          <a:off x="12185092" y="625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086225" y="5770245"/>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12496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020820" y="5770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124960" y="629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03606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5146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5" name="フローチャート: 判断 64"/>
        <xdr:cNvSpPr/>
      </xdr:nvSpPr>
      <xdr:spPr>
        <a:xfrm>
          <a:off x="1739900" y="6336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71" name="楕円 70"/>
        <xdr:cNvSpPr/>
      </xdr:nvSpPr>
      <xdr:spPr>
        <a:xfrm>
          <a:off x="4036060" y="615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141622</xdr:rowOff>
    </xdr:from>
    <xdr:ext cx="405111" cy="259045"/>
    <xdr:sp macro="" textlink="">
      <xdr:nvSpPr>
        <xdr:cNvPr id="72" name="【道路】&#10;有形固定資産減価償却率該当値テキスト"/>
        <xdr:cNvSpPr txBox="1"/>
      </xdr:nvSpPr>
      <xdr:spPr>
        <a:xfrm>
          <a:off x="412496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3" name="楕円 72"/>
        <xdr:cNvSpPr/>
      </xdr:nvSpPr>
      <xdr:spPr>
        <a:xfrm>
          <a:off x="3312160" y="6155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169545</xdr:rowOff>
    </xdr:from>
    <xdr:to>
      <xdr:col>24</xdr:col>
      <xdr:colOff>63500</xdr:colOff>
      <xdr:row>37</xdr:row>
      <xdr:rowOff>0</xdr:rowOff>
    </xdr:to>
    <xdr:cxnSp macro="">
      <xdr:nvCxnSpPr>
        <xdr:cNvPr id="74" name="直線コネクタ 73"/>
        <xdr:cNvCxnSpPr/>
      </xdr:nvCxnSpPr>
      <xdr:spPr>
        <a:xfrm flipV="1">
          <a:off x="3355340" y="620458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5" name="楕円 74"/>
        <xdr:cNvSpPr/>
      </xdr:nvSpPr>
      <xdr:spPr>
        <a:xfrm>
          <a:off x="2514600" y="618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28575</xdr:rowOff>
    </xdr:to>
    <xdr:cxnSp macro="">
      <xdr:nvCxnSpPr>
        <xdr:cNvPr id="76" name="直線コネクタ 75"/>
        <xdr:cNvCxnSpPr/>
      </xdr:nvCxnSpPr>
      <xdr:spPr>
        <a:xfrm flipV="1">
          <a:off x="2565400" y="620268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17056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xdr:cNvSpPr txBox="1"/>
      </xdr:nvSpPr>
      <xdr:spPr>
        <a:xfrm>
          <a:off x="23857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79" name="n_3aveValue【道路】&#10;有形固定資産減価償却率"/>
        <xdr:cNvSpPr txBox="1"/>
      </xdr:nvSpPr>
      <xdr:spPr>
        <a:xfrm>
          <a:off x="161100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0" name="n_1mainValue【道路】&#10;有形固定資産減価償却率"/>
        <xdr:cNvSpPr txBox="1"/>
      </xdr:nvSpPr>
      <xdr:spPr>
        <a:xfrm>
          <a:off x="317056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1" name="n_2mainValue【道路】&#10;有形固定資産減価償却率"/>
        <xdr:cNvSpPr txBox="1"/>
      </xdr:nvSpPr>
      <xdr:spPr>
        <a:xfrm>
          <a:off x="238570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9219565" y="5510975"/>
          <a:ext cx="0" cy="152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9258300" y="70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9154160" y="7032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9258300" y="52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9154160" y="5510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9258300" y="662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9192260" y="67740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844550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7670800" y="6770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104077</xdr:rowOff>
    </xdr:from>
    <xdr:to>
      <xdr:col>41</xdr:col>
      <xdr:colOff>101600</xdr:colOff>
      <xdr:row>40</xdr:row>
      <xdr:rowOff>34227</xdr:rowOff>
    </xdr:to>
    <xdr:sp macro="" textlink="">
      <xdr:nvSpPr>
        <xdr:cNvPr id="114" name="フローチャート: 判断 113"/>
        <xdr:cNvSpPr/>
      </xdr:nvSpPr>
      <xdr:spPr>
        <a:xfrm>
          <a:off x="6873240" y="6642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120497</xdr:rowOff>
    </xdr:from>
    <xdr:to>
      <xdr:col>55</xdr:col>
      <xdr:colOff>50800</xdr:colOff>
      <xdr:row>41</xdr:row>
      <xdr:rowOff>50647</xdr:rowOff>
    </xdr:to>
    <xdr:sp macro="" textlink="">
      <xdr:nvSpPr>
        <xdr:cNvPr id="120" name="楕円 119"/>
        <xdr:cNvSpPr/>
      </xdr:nvSpPr>
      <xdr:spPr>
        <a:xfrm>
          <a:off x="9192260" y="68260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98924</xdr:rowOff>
    </xdr:from>
    <xdr:ext cx="534377" cy="259045"/>
    <xdr:sp macro="" textlink="">
      <xdr:nvSpPr>
        <xdr:cNvPr id="121" name="【道路】&#10;一人当たり延長該当値テキスト"/>
        <xdr:cNvSpPr txBox="1"/>
      </xdr:nvSpPr>
      <xdr:spPr>
        <a:xfrm>
          <a:off x="9258300" y="68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121698</xdr:rowOff>
    </xdr:from>
    <xdr:to>
      <xdr:col>50</xdr:col>
      <xdr:colOff>165100</xdr:colOff>
      <xdr:row>41</xdr:row>
      <xdr:rowOff>51848</xdr:rowOff>
    </xdr:to>
    <xdr:sp macro="" textlink="">
      <xdr:nvSpPr>
        <xdr:cNvPr id="122" name="楕円 121"/>
        <xdr:cNvSpPr/>
      </xdr:nvSpPr>
      <xdr:spPr>
        <a:xfrm>
          <a:off x="8445500" y="6827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171297</xdr:rowOff>
    </xdr:from>
    <xdr:to>
      <xdr:col>55</xdr:col>
      <xdr:colOff>0</xdr:colOff>
      <xdr:row>41</xdr:row>
      <xdr:rowOff>1048</xdr:rowOff>
    </xdr:to>
    <xdr:cxnSp macro="">
      <xdr:nvCxnSpPr>
        <xdr:cNvPr id="123" name="直線コネクタ 122"/>
        <xdr:cNvCxnSpPr/>
      </xdr:nvCxnSpPr>
      <xdr:spPr>
        <a:xfrm flipV="1">
          <a:off x="8496300" y="687689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120803</xdr:rowOff>
    </xdr:from>
    <xdr:to>
      <xdr:col>46</xdr:col>
      <xdr:colOff>38100</xdr:colOff>
      <xdr:row>41</xdr:row>
      <xdr:rowOff>50953</xdr:rowOff>
    </xdr:to>
    <xdr:sp macro="" textlink="">
      <xdr:nvSpPr>
        <xdr:cNvPr id="124" name="楕円 123"/>
        <xdr:cNvSpPr/>
      </xdr:nvSpPr>
      <xdr:spPr>
        <a:xfrm>
          <a:off x="7670800" y="6826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xdr:rowOff>
    </xdr:from>
    <xdr:to>
      <xdr:col>50</xdr:col>
      <xdr:colOff>114300</xdr:colOff>
      <xdr:row>41</xdr:row>
      <xdr:rowOff>1048</xdr:rowOff>
    </xdr:to>
    <xdr:cxnSp macro="">
      <xdr:nvCxnSpPr>
        <xdr:cNvPr id="125" name="直線コネクタ 124"/>
        <xdr:cNvCxnSpPr/>
      </xdr:nvCxnSpPr>
      <xdr:spPr>
        <a:xfrm>
          <a:off x="7713980" y="6873393"/>
          <a:ext cx="78232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8239271" y="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747727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50754</xdr:rowOff>
    </xdr:from>
    <xdr:ext cx="534377" cy="259045"/>
    <xdr:sp macro="" textlink="">
      <xdr:nvSpPr>
        <xdr:cNvPr id="128" name="n_3aveValue【道路】&#10;一人当たり延長"/>
        <xdr:cNvSpPr txBox="1"/>
      </xdr:nvSpPr>
      <xdr:spPr>
        <a:xfrm>
          <a:off x="6702571" y="64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42975</xdr:rowOff>
    </xdr:from>
    <xdr:ext cx="534377" cy="259045"/>
    <xdr:sp macro="" textlink="">
      <xdr:nvSpPr>
        <xdr:cNvPr id="129" name="n_1mainValue【道路】&#10;一人当たり延長"/>
        <xdr:cNvSpPr txBox="1"/>
      </xdr:nvSpPr>
      <xdr:spPr>
        <a:xfrm>
          <a:off x="8239271" y="6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42080</xdr:rowOff>
    </xdr:from>
    <xdr:ext cx="534377" cy="259045"/>
    <xdr:sp macro="" textlink="">
      <xdr:nvSpPr>
        <xdr:cNvPr id="130" name="n_2mainValue【道路】&#10;一人当たり延長"/>
        <xdr:cNvSpPr txBox="1"/>
      </xdr:nvSpPr>
      <xdr:spPr>
        <a:xfrm>
          <a:off x="7477271" y="69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086225" y="954976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12496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020820" y="1069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12496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020820" y="954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124960" y="10018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03606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312160" y="10062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5146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64" name="フローチャート: 判断 163"/>
        <xdr:cNvSpPr/>
      </xdr:nvSpPr>
      <xdr:spPr>
        <a:xfrm>
          <a:off x="173990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70" name="楕円 169"/>
        <xdr:cNvSpPr/>
      </xdr:nvSpPr>
      <xdr:spPr>
        <a:xfrm>
          <a:off x="4036060" y="987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71" name="【橋りょう・トンネル】&#10;有形固定資産減価償却率該当値テキスト"/>
        <xdr:cNvSpPr txBox="1"/>
      </xdr:nvSpPr>
      <xdr:spPr>
        <a:xfrm>
          <a:off x="4124960"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72" name="楕円 171"/>
        <xdr:cNvSpPr/>
      </xdr:nvSpPr>
      <xdr:spPr>
        <a:xfrm>
          <a:off x="3312160" y="9862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26670</xdr:rowOff>
    </xdr:to>
    <xdr:cxnSp macro="">
      <xdr:nvCxnSpPr>
        <xdr:cNvPr id="173" name="直線コネクタ 172"/>
        <xdr:cNvCxnSpPr/>
      </xdr:nvCxnSpPr>
      <xdr:spPr>
        <a:xfrm>
          <a:off x="3355340" y="990981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174" name="楕円 173"/>
        <xdr:cNvSpPr/>
      </xdr:nvSpPr>
      <xdr:spPr>
        <a:xfrm>
          <a:off x="25146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59</xdr:row>
      <xdr:rowOff>53340</xdr:rowOff>
    </xdr:to>
    <xdr:cxnSp macro="">
      <xdr:nvCxnSpPr>
        <xdr:cNvPr id="175" name="直線コネクタ 174"/>
        <xdr:cNvCxnSpPr/>
      </xdr:nvCxnSpPr>
      <xdr:spPr>
        <a:xfrm flipV="1">
          <a:off x="2565400" y="990981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xdr:cNvSpPr txBox="1"/>
      </xdr:nvSpPr>
      <xdr:spPr>
        <a:xfrm>
          <a:off x="317056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xdr:cNvSpPr txBox="1"/>
      </xdr:nvSpPr>
      <xdr:spPr>
        <a:xfrm>
          <a:off x="238570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116857</xdr:rowOff>
    </xdr:from>
    <xdr:ext cx="405111" cy="259045"/>
    <xdr:sp macro="" textlink="">
      <xdr:nvSpPr>
        <xdr:cNvPr id="178" name="n_3aveValue【橋りょう・トンネル】&#10;有形固定資産減価償却率"/>
        <xdr:cNvSpPr txBox="1"/>
      </xdr:nvSpPr>
      <xdr:spPr>
        <a:xfrm>
          <a:off x="161100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86377</xdr:rowOff>
    </xdr:from>
    <xdr:ext cx="405111" cy="259045"/>
    <xdr:sp macro="" textlink="">
      <xdr:nvSpPr>
        <xdr:cNvPr id="179" name="n_1mainValue【橋りょう・トンネル】&#10;有形固定資産減価償却率"/>
        <xdr:cNvSpPr txBox="1"/>
      </xdr:nvSpPr>
      <xdr:spPr>
        <a:xfrm>
          <a:off x="317056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180" name="n_2mainValue【橋りょう・トンネル】&#10;有形固定資産減価償却率"/>
        <xdr:cNvSpPr txBox="1"/>
      </xdr:nvSpPr>
      <xdr:spPr>
        <a:xfrm>
          <a:off x="238570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9219565" y="9426904"/>
          <a:ext cx="0" cy="128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9258300" y="1072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9154160" y="10716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9258300" y="92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9154160" y="9426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9258300" y="1019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9192260" y="10218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844550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7670800" y="10262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110066</xdr:rowOff>
    </xdr:from>
    <xdr:to>
      <xdr:col>41</xdr:col>
      <xdr:colOff>101600</xdr:colOff>
      <xdr:row>62</xdr:row>
      <xdr:rowOff>40216</xdr:rowOff>
    </xdr:to>
    <xdr:sp macro="" textlink="">
      <xdr:nvSpPr>
        <xdr:cNvPr id="211" name="フローチャート: 判断 210"/>
        <xdr:cNvSpPr/>
      </xdr:nvSpPr>
      <xdr:spPr>
        <a:xfrm>
          <a:off x="6873240" y="10336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100997</xdr:rowOff>
    </xdr:from>
    <xdr:to>
      <xdr:col>55</xdr:col>
      <xdr:colOff>50800</xdr:colOff>
      <xdr:row>60</xdr:row>
      <xdr:rowOff>31147</xdr:rowOff>
    </xdr:to>
    <xdr:sp macro="" textlink="">
      <xdr:nvSpPr>
        <xdr:cNvPr id="217" name="楕円 216"/>
        <xdr:cNvSpPr/>
      </xdr:nvSpPr>
      <xdr:spPr>
        <a:xfrm>
          <a:off x="9192260" y="9991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123874</xdr:rowOff>
    </xdr:from>
    <xdr:ext cx="599010" cy="259045"/>
    <xdr:sp macro="" textlink="">
      <xdr:nvSpPr>
        <xdr:cNvPr id="218" name="【橋りょう・トンネル】&#10;一人当たり有形固定資産（償却資産）額該当値テキスト"/>
        <xdr:cNvSpPr txBox="1"/>
      </xdr:nvSpPr>
      <xdr:spPr>
        <a:xfrm>
          <a:off x="9258300" y="984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110770</xdr:rowOff>
    </xdr:from>
    <xdr:to>
      <xdr:col>50</xdr:col>
      <xdr:colOff>165100</xdr:colOff>
      <xdr:row>60</xdr:row>
      <xdr:rowOff>40920</xdr:rowOff>
    </xdr:to>
    <xdr:sp macro="" textlink="">
      <xdr:nvSpPr>
        <xdr:cNvPr id="219" name="楕円 218"/>
        <xdr:cNvSpPr/>
      </xdr:nvSpPr>
      <xdr:spPr>
        <a:xfrm>
          <a:off x="8445500" y="100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151797</xdr:rowOff>
    </xdr:from>
    <xdr:to>
      <xdr:col>55</xdr:col>
      <xdr:colOff>0</xdr:colOff>
      <xdr:row>59</xdr:row>
      <xdr:rowOff>161570</xdr:rowOff>
    </xdr:to>
    <xdr:cxnSp macro="">
      <xdr:nvCxnSpPr>
        <xdr:cNvPr id="220" name="直線コネクタ 219"/>
        <xdr:cNvCxnSpPr/>
      </xdr:nvCxnSpPr>
      <xdr:spPr>
        <a:xfrm flipV="1">
          <a:off x="8496300" y="10042557"/>
          <a:ext cx="7239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108747</xdr:rowOff>
    </xdr:from>
    <xdr:to>
      <xdr:col>46</xdr:col>
      <xdr:colOff>38100</xdr:colOff>
      <xdr:row>60</xdr:row>
      <xdr:rowOff>38897</xdr:rowOff>
    </xdr:to>
    <xdr:sp macro="" textlink="">
      <xdr:nvSpPr>
        <xdr:cNvPr id="221" name="楕円 220"/>
        <xdr:cNvSpPr/>
      </xdr:nvSpPr>
      <xdr:spPr>
        <a:xfrm>
          <a:off x="7670800" y="99995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159547</xdr:rowOff>
    </xdr:from>
    <xdr:to>
      <xdr:col>50</xdr:col>
      <xdr:colOff>114300</xdr:colOff>
      <xdr:row>59</xdr:row>
      <xdr:rowOff>161570</xdr:rowOff>
    </xdr:to>
    <xdr:cxnSp macro="">
      <xdr:nvCxnSpPr>
        <xdr:cNvPr id="222" name="直線コネクタ 221"/>
        <xdr:cNvCxnSpPr/>
      </xdr:nvCxnSpPr>
      <xdr:spPr>
        <a:xfrm>
          <a:off x="7713980" y="10050307"/>
          <a:ext cx="78232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xdr:cNvSpPr txBox="1"/>
      </xdr:nvSpPr>
      <xdr:spPr>
        <a:xfrm>
          <a:off x="8214575" y="103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xdr:cNvSpPr txBox="1"/>
      </xdr:nvSpPr>
      <xdr:spPr>
        <a:xfrm>
          <a:off x="7444955" y="103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56743</xdr:rowOff>
    </xdr:from>
    <xdr:ext cx="599010" cy="259045"/>
    <xdr:sp macro="" textlink="">
      <xdr:nvSpPr>
        <xdr:cNvPr id="225" name="n_3aveValue【橋りょう・トンネル】&#10;一人当たり有形固定資産（償却資産）額"/>
        <xdr:cNvSpPr txBox="1"/>
      </xdr:nvSpPr>
      <xdr:spPr>
        <a:xfrm>
          <a:off x="6670255" y="1011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57447</xdr:rowOff>
    </xdr:from>
    <xdr:ext cx="599010" cy="259045"/>
    <xdr:sp macro="" textlink="">
      <xdr:nvSpPr>
        <xdr:cNvPr id="226" name="n_1mainValue【橋りょう・トンネル】&#10;一人当たり有形固定資産（償却資産）額"/>
        <xdr:cNvSpPr txBox="1"/>
      </xdr:nvSpPr>
      <xdr:spPr>
        <a:xfrm>
          <a:off x="8214575" y="978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55424</xdr:rowOff>
    </xdr:from>
    <xdr:ext cx="599010" cy="259045"/>
    <xdr:sp macro="" textlink="">
      <xdr:nvSpPr>
        <xdr:cNvPr id="227" name="n_2mainValue【橋りょう・トンネル】&#10;一人当たり有形固定資産（償却資産）額"/>
        <xdr:cNvSpPr txBox="1"/>
      </xdr:nvSpPr>
      <xdr:spPr>
        <a:xfrm>
          <a:off x="7444955" y="977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086225" y="13055781"/>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124960" y="14583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020820" y="14579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124960" y="12834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020820" y="13055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124960" y="13458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03606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312160" y="13507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514600" y="13514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60779</xdr:rowOff>
    </xdr:from>
    <xdr:to>
      <xdr:col>10</xdr:col>
      <xdr:colOff>165100</xdr:colOff>
      <xdr:row>80</xdr:row>
      <xdr:rowOff>162379</xdr:rowOff>
    </xdr:to>
    <xdr:sp macro="" textlink="">
      <xdr:nvSpPr>
        <xdr:cNvPr id="262" name="フローチャート: 判断 261"/>
        <xdr:cNvSpPr/>
      </xdr:nvSpPr>
      <xdr:spPr>
        <a:xfrm>
          <a:off x="1739900" y="134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91802</xdr:rowOff>
    </xdr:from>
    <xdr:to>
      <xdr:col>24</xdr:col>
      <xdr:colOff>114300</xdr:colOff>
      <xdr:row>80</xdr:row>
      <xdr:rowOff>21952</xdr:rowOff>
    </xdr:to>
    <xdr:sp macro="" textlink="">
      <xdr:nvSpPr>
        <xdr:cNvPr id="268" name="楕円 267"/>
        <xdr:cNvSpPr/>
      </xdr:nvSpPr>
      <xdr:spPr>
        <a:xfrm>
          <a:off x="4036060" y="13335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114679</xdr:rowOff>
    </xdr:from>
    <xdr:ext cx="405111" cy="259045"/>
    <xdr:sp macro="" textlink="">
      <xdr:nvSpPr>
        <xdr:cNvPr id="269" name="【公営住宅】&#10;有形固定資産減価償却率該当値テキスト"/>
        <xdr:cNvSpPr txBox="1"/>
      </xdr:nvSpPr>
      <xdr:spPr>
        <a:xfrm>
          <a:off x="4124960" y="131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82006</xdr:rowOff>
    </xdr:from>
    <xdr:to>
      <xdr:col>20</xdr:col>
      <xdr:colOff>38100</xdr:colOff>
      <xdr:row>80</xdr:row>
      <xdr:rowOff>12156</xdr:rowOff>
    </xdr:to>
    <xdr:sp macro="" textlink="">
      <xdr:nvSpPr>
        <xdr:cNvPr id="270" name="楕円 269"/>
        <xdr:cNvSpPr/>
      </xdr:nvSpPr>
      <xdr:spPr>
        <a:xfrm>
          <a:off x="3312160" y="13325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132806</xdr:rowOff>
    </xdr:from>
    <xdr:to>
      <xdr:col>24</xdr:col>
      <xdr:colOff>63500</xdr:colOff>
      <xdr:row>79</xdr:row>
      <xdr:rowOff>142602</xdr:rowOff>
    </xdr:to>
    <xdr:cxnSp macro="">
      <xdr:nvCxnSpPr>
        <xdr:cNvPr id="271" name="直線コネクタ 270"/>
        <xdr:cNvCxnSpPr/>
      </xdr:nvCxnSpPr>
      <xdr:spPr>
        <a:xfrm>
          <a:off x="3355340" y="13376366"/>
          <a:ext cx="73152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106499</xdr:rowOff>
    </xdr:from>
    <xdr:to>
      <xdr:col>15</xdr:col>
      <xdr:colOff>101600</xdr:colOff>
      <xdr:row>80</xdr:row>
      <xdr:rowOff>36649</xdr:rowOff>
    </xdr:to>
    <xdr:sp macro="" textlink="">
      <xdr:nvSpPr>
        <xdr:cNvPr id="272" name="楕円 271"/>
        <xdr:cNvSpPr/>
      </xdr:nvSpPr>
      <xdr:spPr>
        <a:xfrm>
          <a:off x="2514600" y="13350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132806</xdr:rowOff>
    </xdr:from>
    <xdr:to>
      <xdr:col>19</xdr:col>
      <xdr:colOff>177800</xdr:colOff>
      <xdr:row>79</xdr:row>
      <xdr:rowOff>157299</xdr:rowOff>
    </xdr:to>
    <xdr:cxnSp macro="">
      <xdr:nvCxnSpPr>
        <xdr:cNvPr id="273" name="直線コネクタ 272"/>
        <xdr:cNvCxnSpPr/>
      </xdr:nvCxnSpPr>
      <xdr:spPr>
        <a:xfrm flipV="1">
          <a:off x="2565400" y="13376366"/>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170564" y="1359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38570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7456</xdr:rowOff>
    </xdr:from>
    <xdr:ext cx="405111" cy="259045"/>
    <xdr:sp macro="" textlink="">
      <xdr:nvSpPr>
        <xdr:cNvPr id="276" name="n_3aveValue【公営住宅】&#10;有形固定資産減価償却率"/>
        <xdr:cNvSpPr txBox="1"/>
      </xdr:nvSpPr>
      <xdr:spPr>
        <a:xfrm>
          <a:off x="1611004" y="132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28683</xdr:rowOff>
    </xdr:from>
    <xdr:ext cx="405111" cy="259045"/>
    <xdr:sp macro="" textlink="">
      <xdr:nvSpPr>
        <xdr:cNvPr id="277" name="n_1mainValue【公営住宅】&#10;有形固定資産減価償却率"/>
        <xdr:cNvSpPr txBox="1"/>
      </xdr:nvSpPr>
      <xdr:spPr>
        <a:xfrm>
          <a:off x="3170564" y="1310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53176</xdr:rowOff>
    </xdr:from>
    <xdr:ext cx="405111" cy="259045"/>
    <xdr:sp macro="" textlink="">
      <xdr:nvSpPr>
        <xdr:cNvPr id="278" name="n_2mainValue【公営住宅】&#10;有形固定資産減価償却率"/>
        <xdr:cNvSpPr txBox="1"/>
      </xdr:nvSpPr>
      <xdr:spPr>
        <a:xfrm>
          <a:off x="2385704" y="1312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9219565" y="1314678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9258300" y="129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9154160" y="13146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844550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767080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157987</xdr:rowOff>
    </xdr:from>
    <xdr:to>
      <xdr:col>41</xdr:col>
      <xdr:colOff>101600</xdr:colOff>
      <xdr:row>84</xdr:row>
      <xdr:rowOff>88137</xdr:rowOff>
    </xdr:to>
    <xdr:sp macro="" textlink="">
      <xdr:nvSpPr>
        <xdr:cNvPr id="311" name="フローチャート: 判断 310"/>
        <xdr:cNvSpPr/>
      </xdr:nvSpPr>
      <xdr:spPr>
        <a:xfrm>
          <a:off x="6873240" y="14072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125985</xdr:rowOff>
    </xdr:from>
    <xdr:to>
      <xdr:col>55</xdr:col>
      <xdr:colOff>50800</xdr:colOff>
      <xdr:row>85</xdr:row>
      <xdr:rowOff>56135</xdr:rowOff>
    </xdr:to>
    <xdr:sp macro="" textlink="">
      <xdr:nvSpPr>
        <xdr:cNvPr id="317" name="楕円 316"/>
        <xdr:cNvSpPr/>
      </xdr:nvSpPr>
      <xdr:spPr>
        <a:xfrm>
          <a:off x="9192260" y="14207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104412</xdr:rowOff>
    </xdr:from>
    <xdr:ext cx="469744" cy="259045"/>
    <xdr:sp macro="" textlink="">
      <xdr:nvSpPr>
        <xdr:cNvPr id="318" name="【公営住宅】&#10;一人当たり面積該当値テキスト"/>
        <xdr:cNvSpPr txBox="1"/>
      </xdr:nvSpPr>
      <xdr:spPr>
        <a:xfrm>
          <a:off x="9258300" y="1418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127508</xdr:rowOff>
    </xdr:from>
    <xdr:to>
      <xdr:col>50</xdr:col>
      <xdr:colOff>165100</xdr:colOff>
      <xdr:row>85</xdr:row>
      <xdr:rowOff>57658</xdr:rowOff>
    </xdr:to>
    <xdr:sp macro="" textlink="">
      <xdr:nvSpPr>
        <xdr:cNvPr id="319" name="楕円 318"/>
        <xdr:cNvSpPr/>
      </xdr:nvSpPr>
      <xdr:spPr>
        <a:xfrm>
          <a:off x="8445500" y="14209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5335</xdr:rowOff>
    </xdr:from>
    <xdr:to>
      <xdr:col>55</xdr:col>
      <xdr:colOff>0</xdr:colOff>
      <xdr:row>85</xdr:row>
      <xdr:rowOff>6858</xdr:rowOff>
    </xdr:to>
    <xdr:cxnSp macro="">
      <xdr:nvCxnSpPr>
        <xdr:cNvPr id="320" name="直線コネクタ 319"/>
        <xdr:cNvCxnSpPr/>
      </xdr:nvCxnSpPr>
      <xdr:spPr>
        <a:xfrm flipV="1">
          <a:off x="8496300" y="14254735"/>
          <a:ext cx="7239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125985</xdr:rowOff>
    </xdr:from>
    <xdr:to>
      <xdr:col>46</xdr:col>
      <xdr:colOff>38100</xdr:colOff>
      <xdr:row>85</xdr:row>
      <xdr:rowOff>56135</xdr:rowOff>
    </xdr:to>
    <xdr:sp macro="" textlink="">
      <xdr:nvSpPr>
        <xdr:cNvPr id="321" name="楕円 320"/>
        <xdr:cNvSpPr/>
      </xdr:nvSpPr>
      <xdr:spPr>
        <a:xfrm>
          <a:off x="7670800" y="14207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5335</xdr:rowOff>
    </xdr:from>
    <xdr:to>
      <xdr:col>50</xdr:col>
      <xdr:colOff>114300</xdr:colOff>
      <xdr:row>85</xdr:row>
      <xdr:rowOff>6858</xdr:rowOff>
    </xdr:to>
    <xdr:cxnSp macro="">
      <xdr:nvCxnSpPr>
        <xdr:cNvPr id="322" name="直線コネクタ 321"/>
        <xdr:cNvCxnSpPr/>
      </xdr:nvCxnSpPr>
      <xdr:spPr>
        <a:xfrm>
          <a:off x="7713980" y="14254735"/>
          <a:ext cx="78232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827158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750958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104664</xdr:rowOff>
    </xdr:from>
    <xdr:ext cx="469744" cy="259045"/>
    <xdr:sp macro="" textlink="">
      <xdr:nvSpPr>
        <xdr:cNvPr id="325" name="n_3aveValue【公営住宅】&#10;一人当たり面積"/>
        <xdr:cNvSpPr txBox="1"/>
      </xdr:nvSpPr>
      <xdr:spPr>
        <a:xfrm>
          <a:off x="6712027" y="1385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48785</xdr:rowOff>
    </xdr:from>
    <xdr:ext cx="469744" cy="259045"/>
    <xdr:sp macro="" textlink="">
      <xdr:nvSpPr>
        <xdr:cNvPr id="326" name="n_1mainValue【公営住宅】&#10;一人当たり面積"/>
        <xdr:cNvSpPr txBox="1"/>
      </xdr:nvSpPr>
      <xdr:spPr>
        <a:xfrm>
          <a:off x="8271587" y="1429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47262</xdr:rowOff>
    </xdr:from>
    <xdr:ext cx="469744" cy="259045"/>
    <xdr:sp macro="" textlink="">
      <xdr:nvSpPr>
        <xdr:cNvPr id="327" name="n_2mainValue【公営住宅】&#10;一人当たり面積"/>
        <xdr:cNvSpPr txBox="1"/>
      </xdr:nvSpPr>
      <xdr:spPr>
        <a:xfrm>
          <a:off x="750958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4375764" y="5676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44145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4287500" y="712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44145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44145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35788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77" name="フローチャート: 判断 376"/>
        <xdr:cNvSpPr/>
      </xdr:nvSpPr>
      <xdr:spPr>
        <a:xfrm>
          <a:off x="12029440" y="6450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23495</xdr:rowOff>
    </xdr:from>
    <xdr:to>
      <xdr:col>85</xdr:col>
      <xdr:colOff>177800</xdr:colOff>
      <xdr:row>36</xdr:row>
      <xdr:rowOff>125095</xdr:rowOff>
    </xdr:to>
    <xdr:sp macro="" textlink="">
      <xdr:nvSpPr>
        <xdr:cNvPr id="383" name="楕円 382"/>
        <xdr:cNvSpPr/>
      </xdr:nvSpPr>
      <xdr:spPr>
        <a:xfrm>
          <a:off x="14325600" y="60585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46372</xdr:rowOff>
    </xdr:from>
    <xdr:ext cx="405111" cy="259045"/>
    <xdr:sp macro="" textlink="">
      <xdr:nvSpPr>
        <xdr:cNvPr id="384" name="【認定こども園・幼稚園・保育所】&#10;有形固定資産減価償却率該当値テキスト"/>
        <xdr:cNvSpPr txBox="1"/>
      </xdr:nvSpPr>
      <xdr:spPr>
        <a:xfrm>
          <a:off x="14414500"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385" name="楕円 384"/>
        <xdr:cNvSpPr/>
      </xdr:nvSpPr>
      <xdr:spPr>
        <a:xfrm>
          <a:off x="1357884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74295</xdr:rowOff>
    </xdr:from>
    <xdr:to>
      <xdr:col>85</xdr:col>
      <xdr:colOff>127000</xdr:colOff>
      <xdr:row>36</xdr:row>
      <xdr:rowOff>80010</xdr:rowOff>
    </xdr:to>
    <xdr:cxnSp macro="">
      <xdr:nvCxnSpPr>
        <xdr:cNvPr id="386" name="直線コネクタ 385"/>
        <xdr:cNvCxnSpPr/>
      </xdr:nvCxnSpPr>
      <xdr:spPr>
        <a:xfrm flipV="1">
          <a:off x="13629640" y="6109335"/>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387" name="楕円 386"/>
        <xdr:cNvSpPr/>
      </xdr:nvSpPr>
      <xdr:spPr>
        <a:xfrm>
          <a:off x="1280414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80010</xdr:rowOff>
    </xdr:from>
    <xdr:to>
      <xdr:col>81</xdr:col>
      <xdr:colOff>50800</xdr:colOff>
      <xdr:row>36</xdr:row>
      <xdr:rowOff>121920</xdr:rowOff>
    </xdr:to>
    <xdr:cxnSp macro="">
      <xdr:nvCxnSpPr>
        <xdr:cNvPr id="388" name="直線コネクタ 387"/>
        <xdr:cNvCxnSpPr/>
      </xdr:nvCxnSpPr>
      <xdr:spPr>
        <a:xfrm flipV="1">
          <a:off x="12854940" y="611505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3437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27322</xdr:rowOff>
    </xdr:from>
    <xdr:ext cx="405111" cy="259045"/>
    <xdr:sp macro="" textlink="">
      <xdr:nvSpPr>
        <xdr:cNvPr id="391" name="n_3aveValue【認定こども園・幼稚園・保育所】&#10;有形固定資産減価償却率"/>
        <xdr:cNvSpPr txBox="1"/>
      </xdr:nvSpPr>
      <xdr:spPr>
        <a:xfrm>
          <a:off x="119005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392" name="n_1mainValue【認定こども園・幼稚園・保育所】&#10;有形固定資産減価償却率"/>
        <xdr:cNvSpPr txBox="1"/>
      </xdr:nvSpPr>
      <xdr:spPr>
        <a:xfrm>
          <a:off x="134372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393" name="n_2mainValue【認定こども園・幼稚園・保育所】&#10;有形固定資産減価償却率"/>
        <xdr:cNvSpPr txBox="1"/>
      </xdr:nvSpPr>
      <xdr:spPr>
        <a:xfrm>
          <a:off x="126752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19509104" y="562356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19547840" y="54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19443700" y="562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19547840" y="643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1945894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1873504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1793748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26" name="フローチャート: 判断 425"/>
        <xdr:cNvSpPr/>
      </xdr:nvSpPr>
      <xdr:spPr>
        <a:xfrm>
          <a:off x="1716278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432" name="楕円 431"/>
        <xdr:cNvSpPr/>
      </xdr:nvSpPr>
      <xdr:spPr>
        <a:xfrm>
          <a:off x="194589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433" name="【認定こども園・幼稚園・保育所】&#10;一人当たり面積該当値テキスト"/>
        <xdr:cNvSpPr txBox="1"/>
      </xdr:nvSpPr>
      <xdr:spPr>
        <a:xfrm>
          <a:off x="1954784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434" name="楕円 433"/>
        <xdr:cNvSpPr/>
      </xdr:nvSpPr>
      <xdr:spPr>
        <a:xfrm>
          <a:off x="18735040" y="6384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64770</xdr:rowOff>
    </xdr:to>
    <xdr:cxnSp macro="">
      <xdr:nvCxnSpPr>
        <xdr:cNvPr id="435" name="直線コネクタ 434"/>
        <xdr:cNvCxnSpPr/>
      </xdr:nvCxnSpPr>
      <xdr:spPr>
        <a:xfrm flipV="1">
          <a:off x="18778220" y="642366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36" name="楕円 435"/>
        <xdr:cNvSpPr/>
      </xdr:nvSpPr>
      <xdr:spPr>
        <a:xfrm>
          <a:off x="1793748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38</xdr:row>
      <xdr:rowOff>64770</xdr:rowOff>
    </xdr:to>
    <xdr:cxnSp macro="">
      <xdr:nvCxnSpPr>
        <xdr:cNvPr id="437" name="直線コネクタ 436"/>
        <xdr:cNvCxnSpPr/>
      </xdr:nvCxnSpPr>
      <xdr:spPr>
        <a:xfrm>
          <a:off x="17988280" y="6435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xdr:cNvSpPr txBox="1"/>
      </xdr:nvSpPr>
      <xdr:spPr>
        <a:xfrm>
          <a:off x="1856112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1777626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40" name="n_3aveValue【認定こども園・幼稚園・保育所】&#10;一人当たり面積"/>
        <xdr:cNvSpPr txBox="1"/>
      </xdr:nvSpPr>
      <xdr:spPr>
        <a:xfrm>
          <a:off x="1700156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441" name="n_1mainValue【認定こども園・幼稚園・保育所】&#10;一人当たり面積"/>
        <xdr:cNvSpPr txBox="1"/>
      </xdr:nvSpPr>
      <xdr:spPr>
        <a:xfrm>
          <a:off x="185611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442" name="n_2mainValue【認定こども園・幼稚園・保育所】&#10;一人当たり面積"/>
        <xdr:cNvSpPr txBox="1"/>
      </xdr:nvSpPr>
      <xdr:spPr>
        <a:xfrm>
          <a:off x="1777626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4375764" y="9456420"/>
          <a:ext cx="0" cy="118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441450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4287500" y="1064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441450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42875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4" name="【学校施設】&#10;有形固定資産減価償却率平均値テキスト"/>
        <xdr:cNvSpPr txBox="1"/>
      </xdr:nvSpPr>
      <xdr:spPr>
        <a:xfrm>
          <a:off x="14414500" y="990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2804140" y="100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16147</xdr:rowOff>
    </xdr:from>
    <xdr:to>
      <xdr:col>72</xdr:col>
      <xdr:colOff>38100</xdr:colOff>
      <xdr:row>61</xdr:row>
      <xdr:rowOff>117747</xdr:rowOff>
    </xdr:to>
    <xdr:sp macro="" textlink="">
      <xdr:nvSpPr>
        <xdr:cNvPr id="478" name="フローチャート: 判断 477"/>
        <xdr:cNvSpPr/>
      </xdr:nvSpPr>
      <xdr:spPr>
        <a:xfrm>
          <a:off x="12029440" y="102421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484" name="楕円 483"/>
        <xdr:cNvSpPr/>
      </xdr:nvSpPr>
      <xdr:spPr>
        <a:xfrm>
          <a:off x="14325600" y="105486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69867</xdr:rowOff>
    </xdr:from>
    <xdr:ext cx="405111" cy="259045"/>
    <xdr:sp macro="" textlink="">
      <xdr:nvSpPr>
        <xdr:cNvPr id="485" name="【学校施設】&#10;有形固定資産減価償却率該当値テキスト"/>
        <xdr:cNvSpPr txBox="1"/>
      </xdr:nvSpPr>
      <xdr:spPr>
        <a:xfrm>
          <a:off x="14414500" y="1046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50437</xdr:rowOff>
    </xdr:from>
    <xdr:to>
      <xdr:col>81</xdr:col>
      <xdr:colOff>101600</xdr:colOff>
      <xdr:row>62</xdr:row>
      <xdr:rowOff>152037</xdr:rowOff>
    </xdr:to>
    <xdr:sp macro="" textlink="">
      <xdr:nvSpPr>
        <xdr:cNvPr id="486" name="楕円 485"/>
        <xdr:cNvSpPr/>
      </xdr:nvSpPr>
      <xdr:spPr>
        <a:xfrm>
          <a:off x="13578840" y="10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101237</xdr:rowOff>
    </xdr:from>
    <xdr:to>
      <xdr:col>85</xdr:col>
      <xdr:colOff>127000</xdr:colOff>
      <xdr:row>63</xdr:row>
      <xdr:rowOff>34290</xdr:rowOff>
    </xdr:to>
    <xdr:cxnSp macro="">
      <xdr:nvCxnSpPr>
        <xdr:cNvPr id="487" name="直線コネクタ 486"/>
        <xdr:cNvCxnSpPr/>
      </xdr:nvCxnSpPr>
      <xdr:spPr>
        <a:xfrm>
          <a:off x="13629640" y="10494917"/>
          <a:ext cx="74676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488" name="楕円 487"/>
        <xdr:cNvSpPr/>
      </xdr:nvSpPr>
      <xdr:spPr>
        <a:xfrm>
          <a:off x="12804140" y="10336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101237</xdr:rowOff>
    </xdr:to>
    <xdr:cxnSp macro="">
      <xdr:nvCxnSpPr>
        <xdr:cNvPr id="489" name="直線コネクタ 488"/>
        <xdr:cNvCxnSpPr/>
      </xdr:nvCxnSpPr>
      <xdr:spPr>
        <a:xfrm>
          <a:off x="12854940" y="10387693"/>
          <a:ext cx="774700" cy="1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0" name="n_1aveValue【学校施設】&#10;有形固定資産減価償却率"/>
        <xdr:cNvSpPr txBox="1"/>
      </xdr:nvSpPr>
      <xdr:spPr>
        <a:xfrm>
          <a:off x="13437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1" name="n_2aveValue【学校施設】&#10;有形固定資産減価償却率"/>
        <xdr:cNvSpPr txBox="1"/>
      </xdr:nvSpPr>
      <xdr:spPr>
        <a:xfrm>
          <a:off x="12675244" y="987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134274</xdr:rowOff>
    </xdr:from>
    <xdr:ext cx="405111" cy="259045"/>
    <xdr:sp macro="" textlink="">
      <xdr:nvSpPr>
        <xdr:cNvPr id="492" name="n_3aveValue【学校施設】&#10;有形固定資産減価償却率"/>
        <xdr:cNvSpPr txBox="1"/>
      </xdr:nvSpPr>
      <xdr:spPr>
        <a:xfrm>
          <a:off x="11900544" y="100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143164</xdr:rowOff>
    </xdr:from>
    <xdr:ext cx="405111" cy="259045"/>
    <xdr:sp macro="" textlink="">
      <xdr:nvSpPr>
        <xdr:cNvPr id="493" name="n_1mainValue【学校施設】&#10;有形固定資産減価償却率"/>
        <xdr:cNvSpPr txBox="1"/>
      </xdr:nvSpPr>
      <xdr:spPr>
        <a:xfrm>
          <a:off x="13437244" y="1053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494" name="n_2mainValue【学校施設】&#10;有形固定資産減価償却率"/>
        <xdr:cNvSpPr txBox="1"/>
      </xdr:nvSpPr>
      <xdr:spPr>
        <a:xfrm>
          <a:off x="12675244" y="1042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19509104" y="9313545"/>
          <a:ext cx="0" cy="139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19547840" y="1071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19443700" y="10708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19547840" y="909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19443700" y="931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19547840" y="1004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19458940" y="10192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18735040" y="102047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17937480" y="102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66357</xdr:rowOff>
    </xdr:from>
    <xdr:to>
      <xdr:col>102</xdr:col>
      <xdr:colOff>165100</xdr:colOff>
      <xdr:row>59</xdr:row>
      <xdr:rowOff>167957</xdr:rowOff>
    </xdr:to>
    <xdr:sp macro="" textlink="">
      <xdr:nvSpPr>
        <xdr:cNvPr id="532" name="フローチャート: 判断 531"/>
        <xdr:cNvSpPr/>
      </xdr:nvSpPr>
      <xdr:spPr>
        <a:xfrm>
          <a:off x="17162780" y="995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38" name="楕円 537"/>
        <xdr:cNvSpPr/>
      </xdr:nvSpPr>
      <xdr:spPr>
        <a:xfrm>
          <a:off x="1945894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167657</xdr:rowOff>
    </xdr:from>
    <xdr:ext cx="469744" cy="259045"/>
    <xdr:sp macro="" textlink="">
      <xdr:nvSpPr>
        <xdr:cNvPr id="539" name="【学校施設】&#10;一人当たり面積該当値テキスト"/>
        <xdr:cNvSpPr txBox="1"/>
      </xdr:nvSpPr>
      <xdr:spPr>
        <a:xfrm>
          <a:off x="19547840"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26353</xdr:rowOff>
    </xdr:from>
    <xdr:to>
      <xdr:col>112</xdr:col>
      <xdr:colOff>38100</xdr:colOff>
      <xdr:row>61</xdr:row>
      <xdr:rowOff>127953</xdr:rowOff>
    </xdr:to>
    <xdr:sp macro="" textlink="">
      <xdr:nvSpPr>
        <xdr:cNvPr id="540" name="楕円 539"/>
        <xdr:cNvSpPr/>
      </xdr:nvSpPr>
      <xdr:spPr>
        <a:xfrm>
          <a:off x="18735040" y="102523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68580</xdr:rowOff>
    </xdr:from>
    <xdr:to>
      <xdr:col>116</xdr:col>
      <xdr:colOff>63500</xdr:colOff>
      <xdr:row>61</xdr:row>
      <xdr:rowOff>77153</xdr:rowOff>
    </xdr:to>
    <xdr:cxnSp macro="">
      <xdr:nvCxnSpPr>
        <xdr:cNvPr id="541" name="直線コネクタ 540"/>
        <xdr:cNvCxnSpPr/>
      </xdr:nvCxnSpPr>
      <xdr:spPr>
        <a:xfrm flipV="1">
          <a:off x="18778220" y="10294620"/>
          <a:ext cx="73152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45403</xdr:rowOff>
    </xdr:from>
    <xdr:to>
      <xdr:col>107</xdr:col>
      <xdr:colOff>101600</xdr:colOff>
      <xdr:row>61</xdr:row>
      <xdr:rowOff>147003</xdr:rowOff>
    </xdr:to>
    <xdr:sp macro="" textlink="">
      <xdr:nvSpPr>
        <xdr:cNvPr id="542" name="楕円 541"/>
        <xdr:cNvSpPr/>
      </xdr:nvSpPr>
      <xdr:spPr>
        <a:xfrm>
          <a:off x="17937480" y="102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77153</xdr:rowOff>
    </xdr:from>
    <xdr:to>
      <xdr:col>111</xdr:col>
      <xdr:colOff>177800</xdr:colOff>
      <xdr:row>61</xdr:row>
      <xdr:rowOff>96203</xdr:rowOff>
    </xdr:to>
    <xdr:cxnSp macro="">
      <xdr:nvCxnSpPr>
        <xdr:cNvPr id="543" name="直線コネクタ 542"/>
        <xdr:cNvCxnSpPr/>
      </xdr:nvCxnSpPr>
      <xdr:spPr>
        <a:xfrm flipV="1">
          <a:off x="17988280" y="10303193"/>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18561127" y="998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17776267" y="1001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13034</xdr:rowOff>
    </xdr:from>
    <xdr:ext cx="469744" cy="259045"/>
    <xdr:sp macro="" textlink="">
      <xdr:nvSpPr>
        <xdr:cNvPr id="546" name="n_3aveValue【学校施設】&#10;一人当たり面積"/>
        <xdr:cNvSpPr txBox="1"/>
      </xdr:nvSpPr>
      <xdr:spPr>
        <a:xfrm>
          <a:off x="17001567" y="973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119080</xdr:rowOff>
    </xdr:from>
    <xdr:ext cx="469744" cy="259045"/>
    <xdr:sp macro="" textlink="">
      <xdr:nvSpPr>
        <xdr:cNvPr id="547" name="n_1mainValue【学校施設】&#10;一人当たり面積"/>
        <xdr:cNvSpPr txBox="1"/>
      </xdr:nvSpPr>
      <xdr:spPr>
        <a:xfrm>
          <a:off x="18561127" y="1034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138130</xdr:rowOff>
    </xdr:from>
    <xdr:ext cx="469744" cy="259045"/>
    <xdr:sp macro="" textlink="">
      <xdr:nvSpPr>
        <xdr:cNvPr id="548" name="n_2mainValue【学校施設】&#10;一人当たり面積"/>
        <xdr:cNvSpPr txBox="1"/>
      </xdr:nvSpPr>
      <xdr:spPr>
        <a:xfrm>
          <a:off x="17776267" y="1036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4375764" y="1304163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44145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4287500" y="14354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4414500" y="13691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4325600" y="137128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357884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582" name="フローチャート: 判断 581"/>
        <xdr:cNvSpPr/>
      </xdr:nvSpPr>
      <xdr:spPr>
        <a:xfrm>
          <a:off x="1202944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118745</xdr:rowOff>
    </xdr:from>
    <xdr:to>
      <xdr:col>85</xdr:col>
      <xdr:colOff>177800</xdr:colOff>
      <xdr:row>80</xdr:row>
      <xdr:rowOff>48895</xdr:rowOff>
    </xdr:to>
    <xdr:sp macro="" textlink="">
      <xdr:nvSpPr>
        <xdr:cNvPr id="588" name="楕円 587"/>
        <xdr:cNvSpPr/>
      </xdr:nvSpPr>
      <xdr:spPr>
        <a:xfrm>
          <a:off x="14325600" y="133623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141622</xdr:rowOff>
    </xdr:from>
    <xdr:ext cx="405111" cy="259045"/>
    <xdr:sp macro="" textlink="">
      <xdr:nvSpPr>
        <xdr:cNvPr id="589" name="【児童館】&#10;有形固定資産減価償却率該当値テキスト"/>
        <xdr:cNvSpPr txBox="1"/>
      </xdr:nvSpPr>
      <xdr:spPr>
        <a:xfrm>
          <a:off x="14414500" y="132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118745</xdr:rowOff>
    </xdr:from>
    <xdr:to>
      <xdr:col>81</xdr:col>
      <xdr:colOff>101600</xdr:colOff>
      <xdr:row>80</xdr:row>
      <xdr:rowOff>48895</xdr:rowOff>
    </xdr:to>
    <xdr:sp macro="" textlink="">
      <xdr:nvSpPr>
        <xdr:cNvPr id="590" name="楕円 589"/>
        <xdr:cNvSpPr/>
      </xdr:nvSpPr>
      <xdr:spPr>
        <a:xfrm>
          <a:off x="13578840" y="1336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169545</xdr:rowOff>
    </xdr:from>
    <xdr:to>
      <xdr:col>85</xdr:col>
      <xdr:colOff>127000</xdr:colOff>
      <xdr:row>79</xdr:row>
      <xdr:rowOff>169545</xdr:rowOff>
    </xdr:to>
    <xdr:cxnSp macro="">
      <xdr:nvCxnSpPr>
        <xdr:cNvPr id="591" name="直線コネクタ 590"/>
        <xdr:cNvCxnSpPr/>
      </xdr:nvCxnSpPr>
      <xdr:spPr>
        <a:xfrm>
          <a:off x="13629640" y="1341310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592" name="楕円 591"/>
        <xdr:cNvSpPr/>
      </xdr:nvSpPr>
      <xdr:spPr>
        <a:xfrm>
          <a:off x="12804140" y="13404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169545</xdr:rowOff>
    </xdr:from>
    <xdr:to>
      <xdr:col>81</xdr:col>
      <xdr:colOff>50800</xdr:colOff>
      <xdr:row>80</xdr:row>
      <xdr:rowOff>40005</xdr:rowOff>
    </xdr:to>
    <xdr:cxnSp macro="">
      <xdr:nvCxnSpPr>
        <xdr:cNvPr id="593" name="直線コネクタ 592"/>
        <xdr:cNvCxnSpPr/>
      </xdr:nvCxnSpPr>
      <xdr:spPr>
        <a:xfrm flipV="1">
          <a:off x="12854940" y="1341310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xdr:cNvSpPr txBox="1"/>
      </xdr:nvSpPr>
      <xdr:spPr>
        <a:xfrm>
          <a:off x="13437244"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596" name="n_3aveValue【児童館】&#10;有形固定資産減価償却率"/>
        <xdr:cNvSpPr txBox="1"/>
      </xdr:nvSpPr>
      <xdr:spPr>
        <a:xfrm>
          <a:off x="119005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65422</xdr:rowOff>
    </xdr:from>
    <xdr:ext cx="405111" cy="259045"/>
    <xdr:sp macro="" textlink="">
      <xdr:nvSpPr>
        <xdr:cNvPr id="597" name="n_1mainValue【児童館】&#10;有形固定資産減価償却率"/>
        <xdr:cNvSpPr txBox="1"/>
      </xdr:nvSpPr>
      <xdr:spPr>
        <a:xfrm>
          <a:off x="13437244" y="1314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598" name="n_2mainValue【児童館】&#10;有形固定資産減価償却率"/>
        <xdr:cNvSpPr txBox="1"/>
      </xdr:nvSpPr>
      <xdr:spPr>
        <a:xfrm>
          <a:off x="126752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19509104" y="1298448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xdr:cNvSpPr txBox="1"/>
      </xdr:nvSpPr>
      <xdr:spPr>
        <a:xfrm>
          <a:off x="195478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1873504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31" name="フローチャート: 判断 630"/>
        <xdr:cNvSpPr/>
      </xdr:nvSpPr>
      <xdr:spPr>
        <a:xfrm>
          <a:off x="171627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37" name="楕円 636"/>
        <xdr:cNvSpPr/>
      </xdr:nvSpPr>
      <xdr:spPr>
        <a:xfrm>
          <a:off x="1945894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38" name="【児童館】&#10;一人当たり面積該当値テキスト"/>
        <xdr:cNvSpPr txBox="1"/>
      </xdr:nvSpPr>
      <xdr:spPr>
        <a:xfrm>
          <a:off x="1954784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39" name="楕円 638"/>
        <xdr:cNvSpPr/>
      </xdr:nvSpPr>
      <xdr:spPr>
        <a:xfrm>
          <a:off x="18735040" y="1437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40" name="直線コネクタ 639"/>
        <xdr:cNvCxnSpPr/>
      </xdr:nvCxnSpPr>
      <xdr:spPr>
        <a:xfrm>
          <a:off x="18778220" y="14417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41" name="楕円 640"/>
        <xdr:cNvSpPr/>
      </xdr:nvSpPr>
      <xdr:spPr>
        <a:xfrm>
          <a:off x="179374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42" name="直線コネクタ 641"/>
        <xdr:cNvCxnSpPr/>
      </xdr:nvCxnSpPr>
      <xdr:spPr>
        <a:xfrm>
          <a:off x="17988280" y="14417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xdr:cNvSpPr txBox="1"/>
      </xdr:nvSpPr>
      <xdr:spPr>
        <a:xfrm>
          <a:off x="185611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645" name="n_3aveValue【児童館】&#10;一人当たり面積"/>
        <xdr:cNvSpPr txBox="1"/>
      </xdr:nvSpPr>
      <xdr:spPr>
        <a:xfrm>
          <a:off x="170015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46" name="n_1mainValue【児童館】&#10;一人当たり面積"/>
        <xdr:cNvSpPr txBox="1"/>
      </xdr:nvSpPr>
      <xdr:spPr>
        <a:xfrm>
          <a:off x="1856112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47" name="n_2mainValue【児童館】&#10;一人当たり面積"/>
        <xdr:cNvSpPr txBox="1"/>
      </xdr:nvSpPr>
      <xdr:spPr>
        <a:xfrm>
          <a:off x="177762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有形固定資産減価償却率について、学校施設以外は、類似団体平均値及び全国平均値、三重県平均値を上回っており、本市の施設は老朽化が進んでいることが懸念されます。</a:t>
          </a:r>
          <a:endParaRPr lang="ja-JP" altLang="ja-JP" sz="1400">
            <a:effectLst/>
          </a:endParaRPr>
        </a:p>
        <a:p>
          <a:r>
            <a:rPr lang="ja-JP" altLang="ja-JP" sz="1100" b="1" i="0">
              <a:solidFill>
                <a:schemeClr val="dk1"/>
              </a:solidFill>
              <a:effectLst/>
              <a:latin typeface="+mn-lt"/>
              <a:ea typeface="+mn-ea"/>
              <a:cs typeface="+mn-cs"/>
            </a:rPr>
            <a:t>一人当たりの延長等については、</a:t>
          </a:r>
          <a:r>
            <a:rPr kumimoji="1" lang="ja-JP" altLang="ja-JP" sz="1100" b="1">
              <a:solidFill>
                <a:schemeClr val="dk1"/>
              </a:solidFill>
              <a:effectLst/>
              <a:latin typeface="+mn-lt"/>
              <a:ea typeface="+mn-ea"/>
              <a:cs typeface="+mn-cs"/>
            </a:rPr>
            <a:t>橋りょう・トンネル</a:t>
          </a:r>
          <a:r>
            <a:rPr kumimoji="1" lang="ja-JP" altLang="en-US" sz="1100" b="1">
              <a:solidFill>
                <a:schemeClr val="dk1"/>
              </a:solidFill>
              <a:effectLst/>
              <a:latin typeface="+mn-lt"/>
              <a:ea typeface="+mn-ea"/>
              <a:cs typeface="+mn-cs"/>
            </a:rPr>
            <a:t>、認定子ども園・幼稚園・保育所</a:t>
          </a:r>
          <a:r>
            <a:rPr kumimoji="1" lang="ja-JP" altLang="ja-JP" sz="1100" b="1">
              <a:solidFill>
                <a:schemeClr val="dk1"/>
              </a:solidFill>
              <a:effectLst/>
              <a:latin typeface="+mn-lt"/>
              <a:ea typeface="+mn-ea"/>
              <a:cs typeface="+mn-cs"/>
            </a:rPr>
            <a:t>以外は類似団体平均値及び全国平均、三重県平均の値と同等又は下回っています。</a:t>
          </a:r>
          <a:endParaRPr lang="ja-JP" altLang="ja-JP" sz="1400">
            <a:effectLst/>
          </a:endParaRPr>
        </a:p>
        <a:p>
          <a:r>
            <a:rPr lang="ja-JP" altLang="ja-JP" sz="1100" b="1">
              <a:solidFill>
                <a:schemeClr val="dk1"/>
              </a:solidFill>
              <a:effectLst/>
              <a:latin typeface="+mn-lt"/>
              <a:ea typeface="+mn-ea"/>
              <a:cs typeface="+mn-cs"/>
            </a:rPr>
            <a:t>老朽化が進んでいる施設については、亀山市公共施設等総合管理計画と整合性を図り、</a:t>
          </a:r>
          <a:r>
            <a:rPr lang="ja-JP" altLang="ja-JP" sz="11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086225" y="5598523"/>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124960" y="69859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020820" y="6982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124960"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020820" y="559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124960" y="6279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03606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31216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51460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12337</xdr:rowOff>
    </xdr:from>
    <xdr:to>
      <xdr:col>10</xdr:col>
      <xdr:colOff>165100</xdr:colOff>
      <xdr:row>38</xdr:row>
      <xdr:rowOff>113937</xdr:rowOff>
    </xdr:to>
    <xdr:sp macro="" textlink="">
      <xdr:nvSpPr>
        <xdr:cNvPr id="66" name="フローチャート: 判断 65"/>
        <xdr:cNvSpPr/>
      </xdr:nvSpPr>
      <xdr:spPr>
        <a:xfrm>
          <a:off x="1739900"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33564</xdr:rowOff>
    </xdr:from>
    <xdr:to>
      <xdr:col>24</xdr:col>
      <xdr:colOff>114300</xdr:colOff>
      <xdr:row>34</xdr:row>
      <xdr:rowOff>135164</xdr:rowOff>
    </xdr:to>
    <xdr:sp macro="" textlink="">
      <xdr:nvSpPr>
        <xdr:cNvPr id="72" name="楕円 71"/>
        <xdr:cNvSpPr/>
      </xdr:nvSpPr>
      <xdr:spPr>
        <a:xfrm>
          <a:off x="4036060" y="57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56441</xdr:rowOff>
    </xdr:from>
    <xdr:ext cx="405111" cy="259045"/>
    <xdr:sp macro="" textlink="">
      <xdr:nvSpPr>
        <xdr:cNvPr id="73" name="【図書館】&#10;有形固定資産減価償却率該当値テキスト"/>
        <xdr:cNvSpPr txBox="1"/>
      </xdr:nvSpPr>
      <xdr:spPr>
        <a:xfrm>
          <a:off x="4124960" y="55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43361</xdr:rowOff>
    </xdr:from>
    <xdr:to>
      <xdr:col>20</xdr:col>
      <xdr:colOff>38100</xdr:colOff>
      <xdr:row>34</xdr:row>
      <xdr:rowOff>144961</xdr:rowOff>
    </xdr:to>
    <xdr:sp macro="" textlink="">
      <xdr:nvSpPr>
        <xdr:cNvPr id="74" name="楕円 73"/>
        <xdr:cNvSpPr/>
      </xdr:nvSpPr>
      <xdr:spPr>
        <a:xfrm>
          <a:off x="3312160" y="57431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84364</xdr:rowOff>
    </xdr:from>
    <xdr:to>
      <xdr:col>24</xdr:col>
      <xdr:colOff>63500</xdr:colOff>
      <xdr:row>34</xdr:row>
      <xdr:rowOff>94161</xdr:rowOff>
    </xdr:to>
    <xdr:cxnSp macro="">
      <xdr:nvCxnSpPr>
        <xdr:cNvPr id="75" name="直線コネクタ 74"/>
        <xdr:cNvCxnSpPr/>
      </xdr:nvCxnSpPr>
      <xdr:spPr>
        <a:xfrm flipV="1">
          <a:off x="3355340" y="578412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77651</xdr:rowOff>
    </xdr:from>
    <xdr:to>
      <xdr:col>15</xdr:col>
      <xdr:colOff>101600</xdr:colOff>
      <xdr:row>35</xdr:row>
      <xdr:rowOff>7801</xdr:rowOff>
    </xdr:to>
    <xdr:sp macro="" textlink="">
      <xdr:nvSpPr>
        <xdr:cNvPr id="76" name="楕円 75"/>
        <xdr:cNvSpPr/>
      </xdr:nvSpPr>
      <xdr:spPr>
        <a:xfrm>
          <a:off x="2514600" y="5777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94161</xdr:rowOff>
    </xdr:from>
    <xdr:to>
      <xdr:col>19</xdr:col>
      <xdr:colOff>177800</xdr:colOff>
      <xdr:row>34</xdr:row>
      <xdr:rowOff>128451</xdr:rowOff>
    </xdr:to>
    <xdr:cxnSp macro="">
      <xdr:nvCxnSpPr>
        <xdr:cNvPr id="77" name="直線コネクタ 76"/>
        <xdr:cNvCxnSpPr/>
      </xdr:nvCxnSpPr>
      <xdr:spPr>
        <a:xfrm flipV="1">
          <a:off x="2565400" y="5793921"/>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17056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38570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130464</xdr:rowOff>
    </xdr:from>
    <xdr:ext cx="405111" cy="259045"/>
    <xdr:sp macro="" textlink="">
      <xdr:nvSpPr>
        <xdr:cNvPr id="80" name="n_3aveValue【図書館】&#10;有形固定資産減価償却率"/>
        <xdr:cNvSpPr txBox="1"/>
      </xdr:nvSpPr>
      <xdr:spPr>
        <a:xfrm>
          <a:off x="161100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161488</xdr:rowOff>
    </xdr:from>
    <xdr:ext cx="405111" cy="259045"/>
    <xdr:sp macro="" textlink="">
      <xdr:nvSpPr>
        <xdr:cNvPr id="81" name="n_1mainValue【図書館】&#10;有形固定資産減価償却率"/>
        <xdr:cNvSpPr txBox="1"/>
      </xdr:nvSpPr>
      <xdr:spPr>
        <a:xfrm>
          <a:off x="3170564" y="552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24328</xdr:rowOff>
    </xdr:from>
    <xdr:ext cx="405111" cy="259045"/>
    <xdr:sp macro="" textlink="">
      <xdr:nvSpPr>
        <xdr:cNvPr id="82" name="n_2mainValue【図書館】&#10;有形固定資産減価償却率"/>
        <xdr:cNvSpPr txBox="1"/>
      </xdr:nvSpPr>
      <xdr:spPr>
        <a:xfrm>
          <a:off x="2385704" y="555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9219565" y="55511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925830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915416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8445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5" name="フローチャート: 判断 114"/>
        <xdr:cNvSpPr/>
      </xdr:nvSpPr>
      <xdr:spPr>
        <a:xfrm>
          <a:off x="6873240" y="649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1" name="楕円 120"/>
        <xdr:cNvSpPr/>
      </xdr:nvSpPr>
      <xdr:spPr>
        <a:xfrm>
          <a:off x="919226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2" name="【図書館】&#10;一人当たり面積該当値テキスト"/>
        <xdr:cNvSpPr txBox="1"/>
      </xdr:nvSpPr>
      <xdr:spPr>
        <a:xfrm>
          <a:off x="92583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3" name="楕円 122"/>
        <xdr:cNvSpPr/>
      </xdr:nvSpPr>
      <xdr:spPr>
        <a:xfrm>
          <a:off x="844550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24" name="直線コネクタ 123"/>
        <xdr:cNvCxnSpPr/>
      </xdr:nvCxnSpPr>
      <xdr:spPr>
        <a:xfrm>
          <a:off x="8496300" y="68326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5" name="楕円 124"/>
        <xdr:cNvSpPr/>
      </xdr:nvSpPr>
      <xdr:spPr>
        <a:xfrm>
          <a:off x="767080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26" name="直線コネクタ 125"/>
        <xdr:cNvCxnSpPr/>
      </xdr:nvCxnSpPr>
      <xdr:spPr>
        <a:xfrm>
          <a:off x="7713980" y="6832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827158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29" name="n_3aveValue【図書館】&#10;一人当たり面積"/>
        <xdr:cNvSpPr txBox="1"/>
      </xdr:nvSpPr>
      <xdr:spPr>
        <a:xfrm>
          <a:off x="6712027" y="62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30" name="n_1mainValue【図書館】&#10;一人当たり面積"/>
        <xdr:cNvSpPr txBox="1"/>
      </xdr:nvSpPr>
      <xdr:spPr>
        <a:xfrm>
          <a:off x="827158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1" name="n_2mainValue【図書館】&#10;一人当たり面積"/>
        <xdr:cNvSpPr txBox="1"/>
      </xdr:nvSpPr>
      <xdr:spPr>
        <a:xfrm>
          <a:off x="750958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086225" y="9262654"/>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124960" y="10799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020820" y="107959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124960" y="9045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020820" y="9262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124960" y="976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03606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312160" y="984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51460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145143</xdr:rowOff>
    </xdr:from>
    <xdr:to>
      <xdr:col>10</xdr:col>
      <xdr:colOff>165100</xdr:colOff>
      <xdr:row>59</xdr:row>
      <xdr:rowOff>75293</xdr:rowOff>
    </xdr:to>
    <xdr:sp macro="" textlink="">
      <xdr:nvSpPr>
        <xdr:cNvPr id="166" name="フローチャート: 判断 165"/>
        <xdr:cNvSpPr/>
      </xdr:nvSpPr>
      <xdr:spPr>
        <a:xfrm>
          <a:off x="1739900" y="9868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7983</xdr:rowOff>
    </xdr:from>
    <xdr:to>
      <xdr:col>24</xdr:col>
      <xdr:colOff>114300</xdr:colOff>
      <xdr:row>57</xdr:row>
      <xdr:rowOff>109583</xdr:rowOff>
    </xdr:to>
    <xdr:sp macro="" textlink="">
      <xdr:nvSpPr>
        <xdr:cNvPr id="172" name="楕円 171"/>
        <xdr:cNvSpPr/>
      </xdr:nvSpPr>
      <xdr:spPr>
        <a:xfrm>
          <a:off x="403606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30860</xdr:rowOff>
    </xdr:from>
    <xdr:ext cx="405111" cy="259045"/>
    <xdr:sp macro="" textlink="">
      <xdr:nvSpPr>
        <xdr:cNvPr id="173" name="【体育館・プール】&#10;有形固定資産減価償却率該当値テキスト"/>
        <xdr:cNvSpPr txBox="1"/>
      </xdr:nvSpPr>
      <xdr:spPr>
        <a:xfrm>
          <a:off x="4124960" y="941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42273</xdr:rowOff>
    </xdr:from>
    <xdr:to>
      <xdr:col>20</xdr:col>
      <xdr:colOff>38100</xdr:colOff>
      <xdr:row>57</xdr:row>
      <xdr:rowOff>143873</xdr:rowOff>
    </xdr:to>
    <xdr:sp macro="" textlink="">
      <xdr:nvSpPr>
        <xdr:cNvPr id="174" name="楕円 173"/>
        <xdr:cNvSpPr/>
      </xdr:nvSpPr>
      <xdr:spPr>
        <a:xfrm>
          <a:off x="3312160" y="95977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58783</xdr:rowOff>
    </xdr:from>
    <xdr:to>
      <xdr:col>24</xdr:col>
      <xdr:colOff>63500</xdr:colOff>
      <xdr:row>57</xdr:row>
      <xdr:rowOff>93073</xdr:rowOff>
    </xdr:to>
    <xdr:cxnSp macro="">
      <xdr:nvCxnSpPr>
        <xdr:cNvPr id="175" name="直線コネクタ 174"/>
        <xdr:cNvCxnSpPr/>
      </xdr:nvCxnSpPr>
      <xdr:spPr>
        <a:xfrm flipV="1">
          <a:off x="3355340" y="9614263"/>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37374</xdr:rowOff>
    </xdr:from>
    <xdr:to>
      <xdr:col>15</xdr:col>
      <xdr:colOff>101600</xdr:colOff>
      <xdr:row>57</xdr:row>
      <xdr:rowOff>138974</xdr:rowOff>
    </xdr:to>
    <xdr:sp macro="" textlink="">
      <xdr:nvSpPr>
        <xdr:cNvPr id="176" name="楕円 175"/>
        <xdr:cNvSpPr/>
      </xdr:nvSpPr>
      <xdr:spPr>
        <a:xfrm>
          <a:off x="25146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88174</xdr:rowOff>
    </xdr:from>
    <xdr:to>
      <xdr:col>19</xdr:col>
      <xdr:colOff>177800</xdr:colOff>
      <xdr:row>57</xdr:row>
      <xdr:rowOff>93073</xdr:rowOff>
    </xdr:to>
    <xdr:cxnSp macro="">
      <xdr:nvCxnSpPr>
        <xdr:cNvPr id="177" name="直線コネクタ 176"/>
        <xdr:cNvCxnSpPr/>
      </xdr:nvCxnSpPr>
      <xdr:spPr>
        <a:xfrm>
          <a:off x="2565400" y="9643654"/>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17056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385704" y="993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91820</xdr:rowOff>
    </xdr:from>
    <xdr:ext cx="405111" cy="259045"/>
    <xdr:sp macro="" textlink="">
      <xdr:nvSpPr>
        <xdr:cNvPr id="180" name="n_3aveValue【体育館・プール】&#10;有形固定資産減価償却率"/>
        <xdr:cNvSpPr txBox="1"/>
      </xdr:nvSpPr>
      <xdr:spPr>
        <a:xfrm>
          <a:off x="161100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160400</xdr:rowOff>
    </xdr:from>
    <xdr:ext cx="405111" cy="259045"/>
    <xdr:sp macro="" textlink="">
      <xdr:nvSpPr>
        <xdr:cNvPr id="181" name="n_1mainValue【体育館・プール】&#10;有形固定資産減価償却率"/>
        <xdr:cNvSpPr txBox="1"/>
      </xdr:nvSpPr>
      <xdr:spPr>
        <a:xfrm>
          <a:off x="3170564" y="938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155501</xdr:rowOff>
    </xdr:from>
    <xdr:ext cx="405111" cy="259045"/>
    <xdr:sp macro="" textlink="">
      <xdr:nvSpPr>
        <xdr:cNvPr id="182" name="n_2mainValue【体育館・プール】&#10;有形固定資産減価償却率"/>
        <xdr:cNvSpPr txBox="1"/>
      </xdr:nvSpPr>
      <xdr:spPr>
        <a:xfrm>
          <a:off x="2385704" y="937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9219565" y="9220581"/>
          <a:ext cx="0" cy="157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9258300"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9154160" y="1079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9258300" y="899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9154160" y="9220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9258300" y="10522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9192260" y="106674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8445500" y="1067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7670800" y="10693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132080</xdr:rowOff>
    </xdr:from>
    <xdr:to>
      <xdr:col>41</xdr:col>
      <xdr:colOff>101600</xdr:colOff>
      <xdr:row>64</xdr:row>
      <xdr:rowOff>62230</xdr:rowOff>
    </xdr:to>
    <xdr:sp macro="" textlink="">
      <xdr:nvSpPr>
        <xdr:cNvPr id="215" name="フローチャート: 判断 214"/>
        <xdr:cNvSpPr/>
      </xdr:nvSpPr>
      <xdr:spPr>
        <a:xfrm>
          <a:off x="6873240" y="10693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133604</xdr:rowOff>
    </xdr:from>
    <xdr:to>
      <xdr:col>55</xdr:col>
      <xdr:colOff>50800</xdr:colOff>
      <xdr:row>64</xdr:row>
      <xdr:rowOff>63754</xdr:rowOff>
    </xdr:to>
    <xdr:sp macro="" textlink="">
      <xdr:nvSpPr>
        <xdr:cNvPr id="221" name="楕円 220"/>
        <xdr:cNvSpPr/>
      </xdr:nvSpPr>
      <xdr:spPr>
        <a:xfrm>
          <a:off x="9192260" y="10694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9258300" y="1064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133985</xdr:rowOff>
    </xdr:from>
    <xdr:to>
      <xdr:col>50</xdr:col>
      <xdr:colOff>165100</xdr:colOff>
      <xdr:row>64</xdr:row>
      <xdr:rowOff>64135</xdr:rowOff>
    </xdr:to>
    <xdr:sp macro="" textlink="">
      <xdr:nvSpPr>
        <xdr:cNvPr id="223" name="楕円 222"/>
        <xdr:cNvSpPr/>
      </xdr:nvSpPr>
      <xdr:spPr>
        <a:xfrm>
          <a:off x="8445500" y="10695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12954</xdr:rowOff>
    </xdr:from>
    <xdr:to>
      <xdr:col>55</xdr:col>
      <xdr:colOff>0</xdr:colOff>
      <xdr:row>64</xdr:row>
      <xdr:rowOff>13335</xdr:rowOff>
    </xdr:to>
    <xdr:cxnSp macro="">
      <xdr:nvCxnSpPr>
        <xdr:cNvPr id="224" name="直線コネクタ 223"/>
        <xdr:cNvCxnSpPr/>
      </xdr:nvCxnSpPr>
      <xdr:spPr>
        <a:xfrm flipV="1">
          <a:off x="8496300" y="10741914"/>
          <a:ext cx="7239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133604</xdr:rowOff>
    </xdr:from>
    <xdr:to>
      <xdr:col>46</xdr:col>
      <xdr:colOff>38100</xdr:colOff>
      <xdr:row>64</xdr:row>
      <xdr:rowOff>63754</xdr:rowOff>
    </xdr:to>
    <xdr:sp macro="" textlink="">
      <xdr:nvSpPr>
        <xdr:cNvPr id="225" name="楕円 224"/>
        <xdr:cNvSpPr/>
      </xdr:nvSpPr>
      <xdr:spPr>
        <a:xfrm>
          <a:off x="7670800" y="10694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12954</xdr:rowOff>
    </xdr:from>
    <xdr:to>
      <xdr:col>50</xdr:col>
      <xdr:colOff>114300</xdr:colOff>
      <xdr:row>64</xdr:row>
      <xdr:rowOff>13335</xdr:rowOff>
    </xdr:to>
    <xdr:cxnSp macro="">
      <xdr:nvCxnSpPr>
        <xdr:cNvPr id="226" name="直線コネクタ 225"/>
        <xdr:cNvCxnSpPr/>
      </xdr:nvCxnSpPr>
      <xdr:spPr>
        <a:xfrm>
          <a:off x="7713980" y="10741914"/>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8271587" y="104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7509587" y="104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78757</xdr:rowOff>
    </xdr:from>
    <xdr:ext cx="469744" cy="259045"/>
    <xdr:sp macro="" textlink="">
      <xdr:nvSpPr>
        <xdr:cNvPr id="229" name="n_3aveValue【体育館・プール】&#10;一人当たり面積"/>
        <xdr:cNvSpPr txBox="1"/>
      </xdr:nvSpPr>
      <xdr:spPr>
        <a:xfrm>
          <a:off x="67120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55262</xdr:rowOff>
    </xdr:from>
    <xdr:ext cx="469744" cy="259045"/>
    <xdr:sp macro="" textlink="">
      <xdr:nvSpPr>
        <xdr:cNvPr id="230" name="n_1mainValue【体育館・プール】&#10;一人当たり面積"/>
        <xdr:cNvSpPr txBox="1"/>
      </xdr:nvSpPr>
      <xdr:spPr>
        <a:xfrm>
          <a:off x="827158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54881</xdr:rowOff>
    </xdr:from>
    <xdr:ext cx="469744" cy="259045"/>
    <xdr:sp macro="" textlink="">
      <xdr:nvSpPr>
        <xdr:cNvPr id="231" name="n_2mainValue【体育館・プール】&#10;一人当たり面積"/>
        <xdr:cNvSpPr txBox="1"/>
      </xdr:nvSpPr>
      <xdr:spPr>
        <a:xfrm>
          <a:off x="750958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086225" y="1305115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12496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02082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124960" y="13782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036060" y="1380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3121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51460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95886</xdr:rowOff>
    </xdr:from>
    <xdr:to>
      <xdr:col>10</xdr:col>
      <xdr:colOff>165100</xdr:colOff>
      <xdr:row>84</xdr:row>
      <xdr:rowOff>26036</xdr:rowOff>
    </xdr:to>
    <xdr:sp macro="" textlink="">
      <xdr:nvSpPr>
        <xdr:cNvPr id="265" name="フローチャート: 判断 264"/>
        <xdr:cNvSpPr/>
      </xdr:nvSpPr>
      <xdr:spPr>
        <a:xfrm>
          <a:off x="1739900" y="1401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145414</xdr:rowOff>
    </xdr:from>
    <xdr:to>
      <xdr:col>24</xdr:col>
      <xdr:colOff>114300</xdr:colOff>
      <xdr:row>80</xdr:row>
      <xdr:rowOff>75564</xdr:rowOff>
    </xdr:to>
    <xdr:sp macro="" textlink="">
      <xdr:nvSpPr>
        <xdr:cNvPr id="271" name="楕円 270"/>
        <xdr:cNvSpPr/>
      </xdr:nvSpPr>
      <xdr:spPr>
        <a:xfrm>
          <a:off x="4036060" y="13388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168291</xdr:rowOff>
    </xdr:from>
    <xdr:ext cx="405111" cy="259045"/>
    <xdr:sp macro="" textlink="">
      <xdr:nvSpPr>
        <xdr:cNvPr id="272" name="【福祉施設】&#10;有形固定資産減価償却率該当値テキスト"/>
        <xdr:cNvSpPr txBox="1"/>
      </xdr:nvSpPr>
      <xdr:spPr>
        <a:xfrm>
          <a:off x="4124960" y="132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145414</xdr:rowOff>
    </xdr:from>
    <xdr:to>
      <xdr:col>20</xdr:col>
      <xdr:colOff>38100</xdr:colOff>
      <xdr:row>80</xdr:row>
      <xdr:rowOff>75564</xdr:rowOff>
    </xdr:to>
    <xdr:sp macro="" textlink="">
      <xdr:nvSpPr>
        <xdr:cNvPr id="273" name="楕円 272"/>
        <xdr:cNvSpPr/>
      </xdr:nvSpPr>
      <xdr:spPr>
        <a:xfrm>
          <a:off x="3312160" y="13388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24764</xdr:rowOff>
    </xdr:from>
    <xdr:to>
      <xdr:col>24</xdr:col>
      <xdr:colOff>63500</xdr:colOff>
      <xdr:row>80</xdr:row>
      <xdr:rowOff>24764</xdr:rowOff>
    </xdr:to>
    <xdr:cxnSp macro="">
      <xdr:nvCxnSpPr>
        <xdr:cNvPr id="274" name="直線コネクタ 273"/>
        <xdr:cNvCxnSpPr/>
      </xdr:nvCxnSpPr>
      <xdr:spPr>
        <a:xfrm>
          <a:off x="3355340" y="1343596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275" name="楕円 274"/>
        <xdr:cNvSpPr/>
      </xdr:nvSpPr>
      <xdr:spPr>
        <a:xfrm>
          <a:off x="25146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24764</xdr:rowOff>
    </xdr:from>
    <xdr:to>
      <xdr:col>19</xdr:col>
      <xdr:colOff>177800</xdr:colOff>
      <xdr:row>80</xdr:row>
      <xdr:rowOff>74295</xdr:rowOff>
    </xdr:to>
    <xdr:cxnSp macro="">
      <xdr:nvCxnSpPr>
        <xdr:cNvPr id="276" name="直線コネクタ 275"/>
        <xdr:cNvCxnSpPr/>
      </xdr:nvCxnSpPr>
      <xdr:spPr>
        <a:xfrm flipV="1">
          <a:off x="2565400" y="13435964"/>
          <a:ext cx="78994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xdr:cNvSpPr txBox="1"/>
      </xdr:nvSpPr>
      <xdr:spPr>
        <a:xfrm>
          <a:off x="317056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xdr:cNvSpPr txBox="1"/>
      </xdr:nvSpPr>
      <xdr:spPr>
        <a:xfrm>
          <a:off x="238570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42563</xdr:rowOff>
    </xdr:from>
    <xdr:ext cx="405111" cy="259045"/>
    <xdr:sp macro="" textlink="">
      <xdr:nvSpPr>
        <xdr:cNvPr id="279" name="n_3aveValue【福祉施設】&#10;有形固定資産減価償却率"/>
        <xdr:cNvSpPr txBox="1"/>
      </xdr:nvSpPr>
      <xdr:spPr>
        <a:xfrm>
          <a:off x="1611004" y="13789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92091</xdr:rowOff>
    </xdr:from>
    <xdr:ext cx="405111" cy="259045"/>
    <xdr:sp macro="" textlink="">
      <xdr:nvSpPr>
        <xdr:cNvPr id="280" name="n_1mainValue【福祉施設】&#10;有形固定資産減価償却率"/>
        <xdr:cNvSpPr txBox="1"/>
      </xdr:nvSpPr>
      <xdr:spPr>
        <a:xfrm>
          <a:off x="3170564" y="13168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141622</xdr:rowOff>
    </xdr:from>
    <xdr:ext cx="405111" cy="259045"/>
    <xdr:sp macro="" textlink="">
      <xdr:nvSpPr>
        <xdr:cNvPr id="281" name="n_2mainValue【福祉施設】&#10;有形固定資産減価償却率"/>
        <xdr:cNvSpPr txBox="1"/>
      </xdr:nvSpPr>
      <xdr:spPr>
        <a:xfrm>
          <a:off x="2385704" y="132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9219565" y="13120551"/>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925830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915416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9258300" y="14106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8445500" y="1426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7670800" y="14284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150586</xdr:rowOff>
    </xdr:from>
    <xdr:to>
      <xdr:col>41</xdr:col>
      <xdr:colOff>101600</xdr:colOff>
      <xdr:row>85</xdr:row>
      <xdr:rowOff>80736</xdr:rowOff>
    </xdr:to>
    <xdr:sp macro="" textlink="">
      <xdr:nvSpPr>
        <xdr:cNvPr id="316" name="フローチャート: 判断 315"/>
        <xdr:cNvSpPr/>
      </xdr:nvSpPr>
      <xdr:spPr>
        <a:xfrm>
          <a:off x="6873240" y="14232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82006</xdr:rowOff>
    </xdr:from>
    <xdr:to>
      <xdr:col>55</xdr:col>
      <xdr:colOff>50800</xdr:colOff>
      <xdr:row>87</xdr:row>
      <xdr:rowOff>12156</xdr:rowOff>
    </xdr:to>
    <xdr:sp macro="" textlink="">
      <xdr:nvSpPr>
        <xdr:cNvPr id="322" name="楕円 321"/>
        <xdr:cNvSpPr/>
      </xdr:nvSpPr>
      <xdr:spPr>
        <a:xfrm>
          <a:off x="919226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168383</xdr:rowOff>
    </xdr:from>
    <xdr:ext cx="469744" cy="259045"/>
    <xdr:sp macro="" textlink="">
      <xdr:nvSpPr>
        <xdr:cNvPr id="323" name="【福祉施設】&#10;一人当たり面積該当値テキスト"/>
        <xdr:cNvSpPr txBox="1"/>
      </xdr:nvSpPr>
      <xdr:spPr>
        <a:xfrm>
          <a:off x="9258300" y="144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82006</xdr:rowOff>
    </xdr:from>
    <xdr:to>
      <xdr:col>50</xdr:col>
      <xdr:colOff>165100</xdr:colOff>
      <xdr:row>87</xdr:row>
      <xdr:rowOff>12156</xdr:rowOff>
    </xdr:to>
    <xdr:sp macro="" textlink="">
      <xdr:nvSpPr>
        <xdr:cNvPr id="324" name="楕円 323"/>
        <xdr:cNvSpPr/>
      </xdr:nvSpPr>
      <xdr:spPr>
        <a:xfrm>
          <a:off x="8445500" y="1449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132806</xdr:rowOff>
    </xdr:from>
    <xdr:to>
      <xdr:col>55</xdr:col>
      <xdr:colOff>0</xdr:colOff>
      <xdr:row>86</xdr:row>
      <xdr:rowOff>132806</xdr:rowOff>
    </xdr:to>
    <xdr:cxnSp macro="">
      <xdr:nvCxnSpPr>
        <xdr:cNvPr id="325" name="直線コネクタ 324"/>
        <xdr:cNvCxnSpPr/>
      </xdr:nvCxnSpPr>
      <xdr:spPr>
        <a:xfrm>
          <a:off x="8496300" y="1454984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82006</xdr:rowOff>
    </xdr:from>
    <xdr:to>
      <xdr:col>46</xdr:col>
      <xdr:colOff>38100</xdr:colOff>
      <xdr:row>87</xdr:row>
      <xdr:rowOff>12156</xdr:rowOff>
    </xdr:to>
    <xdr:sp macro="" textlink="">
      <xdr:nvSpPr>
        <xdr:cNvPr id="326" name="楕円 325"/>
        <xdr:cNvSpPr/>
      </xdr:nvSpPr>
      <xdr:spPr>
        <a:xfrm>
          <a:off x="767080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132806</xdr:rowOff>
    </xdr:from>
    <xdr:to>
      <xdr:col>50</xdr:col>
      <xdr:colOff>114300</xdr:colOff>
      <xdr:row>86</xdr:row>
      <xdr:rowOff>132806</xdr:rowOff>
    </xdr:to>
    <xdr:cxnSp macro="">
      <xdr:nvCxnSpPr>
        <xdr:cNvPr id="327" name="直線コネクタ 326"/>
        <xdr:cNvCxnSpPr/>
      </xdr:nvCxnSpPr>
      <xdr:spPr>
        <a:xfrm>
          <a:off x="7713980" y="145498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8271587" y="140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7509587" y="140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97263</xdr:rowOff>
    </xdr:from>
    <xdr:ext cx="469744" cy="259045"/>
    <xdr:sp macro="" textlink="">
      <xdr:nvSpPr>
        <xdr:cNvPr id="330" name="n_3aveValue【福祉施設】&#10;一人当たり面積"/>
        <xdr:cNvSpPr txBox="1"/>
      </xdr:nvSpPr>
      <xdr:spPr>
        <a:xfrm>
          <a:off x="6712027" y="140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3283</xdr:rowOff>
    </xdr:from>
    <xdr:ext cx="469744" cy="259045"/>
    <xdr:sp macro="" textlink="">
      <xdr:nvSpPr>
        <xdr:cNvPr id="331" name="n_1mainValue【福祉施設】&#10;一人当たり面積"/>
        <xdr:cNvSpPr txBox="1"/>
      </xdr:nvSpPr>
      <xdr:spPr>
        <a:xfrm>
          <a:off x="8271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3283</xdr:rowOff>
    </xdr:from>
    <xdr:ext cx="469744" cy="259045"/>
    <xdr:sp macro="" textlink="">
      <xdr:nvSpPr>
        <xdr:cNvPr id="332" name="n_2mainValue【福祉施設】&#10;一人当たり面積"/>
        <xdr:cNvSpPr txBox="1"/>
      </xdr:nvSpPr>
      <xdr:spPr>
        <a:xfrm>
          <a:off x="7509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086225" y="1672481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124960" y="181884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020820" y="181845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124960" y="1650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020820" y="16724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124960" y="17438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03606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31216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514600" y="1745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67" name="フローチャート: 判断 366"/>
        <xdr:cNvSpPr/>
      </xdr:nvSpPr>
      <xdr:spPr>
        <a:xfrm>
          <a:off x="1739900" y="17582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73" name="楕円 372"/>
        <xdr:cNvSpPr/>
      </xdr:nvSpPr>
      <xdr:spPr>
        <a:xfrm>
          <a:off x="4036060" y="171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71138</xdr:rowOff>
    </xdr:from>
    <xdr:ext cx="405111" cy="259045"/>
    <xdr:sp macro="" textlink="">
      <xdr:nvSpPr>
        <xdr:cNvPr id="374" name="【市民会館】&#10;有形固定資産減価償却率該当値テキスト"/>
        <xdr:cNvSpPr txBox="1"/>
      </xdr:nvSpPr>
      <xdr:spPr>
        <a:xfrm>
          <a:off x="4124960" y="1700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72752</xdr:rowOff>
    </xdr:from>
    <xdr:to>
      <xdr:col>20</xdr:col>
      <xdr:colOff>38100</xdr:colOff>
      <xdr:row>103</xdr:row>
      <xdr:rowOff>2902</xdr:rowOff>
    </xdr:to>
    <xdr:sp macro="" textlink="">
      <xdr:nvSpPr>
        <xdr:cNvPr id="375" name="楕円 374"/>
        <xdr:cNvSpPr/>
      </xdr:nvSpPr>
      <xdr:spPr>
        <a:xfrm>
          <a:off x="3312160" y="17172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99061</xdr:rowOff>
    </xdr:from>
    <xdr:to>
      <xdr:col>24</xdr:col>
      <xdr:colOff>63500</xdr:colOff>
      <xdr:row>102</xdr:row>
      <xdr:rowOff>123552</xdr:rowOff>
    </xdr:to>
    <xdr:cxnSp macro="">
      <xdr:nvCxnSpPr>
        <xdr:cNvPr id="376" name="直線コネクタ 375"/>
        <xdr:cNvCxnSpPr/>
      </xdr:nvCxnSpPr>
      <xdr:spPr>
        <a:xfrm flipV="1">
          <a:off x="3355340" y="17198341"/>
          <a:ext cx="73152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95613</xdr:rowOff>
    </xdr:from>
    <xdr:to>
      <xdr:col>15</xdr:col>
      <xdr:colOff>101600</xdr:colOff>
      <xdr:row>103</xdr:row>
      <xdr:rowOff>25763</xdr:rowOff>
    </xdr:to>
    <xdr:sp macro="" textlink="">
      <xdr:nvSpPr>
        <xdr:cNvPr id="377" name="楕円 376"/>
        <xdr:cNvSpPr/>
      </xdr:nvSpPr>
      <xdr:spPr>
        <a:xfrm>
          <a:off x="2514600" y="17194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123552</xdr:rowOff>
    </xdr:from>
    <xdr:to>
      <xdr:col>19</xdr:col>
      <xdr:colOff>177800</xdr:colOff>
      <xdr:row>102</xdr:row>
      <xdr:rowOff>146413</xdr:rowOff>
    </xdr:to>
    <xdr:cxnSp macro="">
      <xdr:nvCxnSpPr>
        <xdr:cNvPr id="378" name="直線コネクタ 377"/>
        <xdr:cNvCxnSpPr/>
      </xdr:nvCxnSpPr>
      <xdr:spPr>
        <a:xfrm flipV="1">
          <a:off x="2565400" y="17222832"/>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xdr:cNvSpPr txBox="1"/>
      </xdr:nvSpPr>
      <xdr:spPr>
        <a:xfrm>
          <a:off x="317056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xdr:cNvSpPr txBox="1"/>
      </xdr:nvSpPr>
      <xdr:spPr>
        <a:xfrm>
          <a:off x="238570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381" name="n_3aveValue【市民会館】&#10;有形固定資産減価償却率"/>
        <xdr:cNvSpPr txBox="1"/>
      </xdr:nvSpPr>
      <xdr:spPr>
        <a:xfrm>
          <a:off x="1611004"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19429</xdr:rowOff>
    </xdr:from>
    <xdr:ext cx="405111" cy="259045"/>
    <xdr:sp macro="" textlink="">
      <xdr:nvSpPr>
        <xdr:cNvPr id="382" name="n_1mainValue【市民会館】&#10;有形固定資産減価償却率"/>
        <xdr:cNvSpPr txBox="1"/>
      </xdr:nvSpPr>
      <xdr:spPr>
        <a:xfrm>
          <a:off x="3170564" y="169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42290</xdr:rowOff>
    </xdr:from>
    <xdr:ext cx="405111" cy="259045"/>
    <xdr:sp macro="" textlink="">
      <xdr:nvSpPr>
        <xdr:cNvPr id="383" name="n_2mainValue【市民会館】&#10;有形固定資産減価償却率"/>
        <xdr:cNvSpPr txBox="1"/>
      </xdr:nvSpPr>
      <xdr:spPr>
        <a:xfrm>
          <a:off x="2385704" y="16973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9219565" y="16693787"/>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9258300" y="1647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9154160" y="16693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xdr:cNvSpPr txBox="1"/>
      </xdr:nvSpPr>
      <xdr:spPr>
        <a:xfrm>
          <a:off x="9258300" y="1768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919226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844550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156029</xdr:rowOff>
    </xdr:from>
    <xdr:to>
      <xdr:col>41</xdr:col>
      <xdr:colOff>101600</xdr:colOff>
      <xdr:row>107</xdr:row>
      <xdr:rowOff>86179</xdr:rowOff>
    </xdr:to>
    <xdr:sp macro="" textlink="">
      <xdr:nvSpPr>
        <xdr:cNvPr id="418" name="フローチャート: 判断 417"/>
        <xdr:cNvSpPr/>
      </xdr:nvSpPr>
      <xdr:spPr>
        <a:xfrm>
          <a:off x="6873240" y="179258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24" name="楕円 423"/>
        <xdr:cNvSpPr/>
      </xdr:nvSpPr>
      <xdr:spPr>
        <a:xfrm>
          <a:off x="919226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25" name="【市民会館】&#10;一人当たり面積該当値テキスト"/>
        <xdr:cNvSpPr txBox="1"/>
      </xdr:nvSpPr>
      <xdr:spPr>
        <a:xfrm>
          <a:off x="925830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97245</xdr:rowOff>
    </xdr:from>
    <xdr:to>
      <xdr:col>50</xdr:col>
      <xdr:colOff>165100</xdr:colOff>
      <xdr:row>107</xdr:row>
      <xdr:rowOff>27395</xdr:rowOff>
    </xdr:to>
    <xdr:sp macro="" textlink="">
      <xdr:nvSpPr>
        <xdr:cNvPr id="426" name="楕円 425"/>
        <xdr:cNvSpPr/>
      </xdr:nvSpPr>
      <xdr:spPr>
        <a:xfrm>
          <a:off x="8445500" y="1786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148045</xdr:rowOff>
    </xdr:to>
    <xdr:cxnSp macro="">
      <xdr:nvCxnSpPr>
        <xdr:cNvPr id="427" name="直線コネクタ 426"/>
        <xdr:cNvCxnSpPr/>
      </xdr:nvCxnSpPr>
      <xdr:spPr>
        <a:xfrm flipV="1">
          <a:off x="8496300" y="17914620"/>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28" name="楕円 427"/>
        <xdr:cNvSpPr/>
      </xdr:nvSpPr>
      <xdr:spPr>
        <a:xfrm>
          <a:off x="767080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148045</xdr:rowOff>
    </xdr:to>
    <xdr:cxnSp macro="">
      <xdr:nvCxnSpPr>
        <xdr:cNvPr id="429" name="直線コネクタ 428"/>
        <xdr:cNvCxnSpPr/>
      </xdr:nvCxnSpPr>
      <xdr:spPr>
        <a:xfrm>
          <a:off x="7713980" y="17914620"/>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xdr:cNvSpPr txBox="1"/>
      </xdr:nvSpPr>
      <xdr:spPr>
        <a:xfrm>
          <a:off x="827158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102706</xdr:rowOff>
    </xdr:from>
    <xdr:ext cx="469744" cy="259045"/>
    <xdr:sp macro="" textlink="">
      <xdr:nvSpPr>
        <xdr:cNvPr id="432" name="n_3aveValue【市民会館】&#10;一人当たり面積"/>
        <xdr:cNvSpPr txBox="1"/>
      </xdr:nvSpPr>
      <xdr:spPr>
        <a:xfrm>
          <a:off x="67120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18522</xdr:rowOff>
    </xdr:from>
    <xdr:ext cx="469744" cy="259045"/>
    <xdr:sp macro="" textlink="">
      <xdr:nvSpPr>
        <xdr:cNvPr id="433" name="n_1mainValue【市民会館】&#10;一人当たり面積"/>
        <xdr:cNvSpPr txBox="1"/>
      </xdr:nvSpPr>
      <xdr:spPr>
        <a:xfrm>
          <a:off x="8271587" y="1795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34" name="n_2mainValue【市民会館】&#10;一人当たり面積"/>
        <xdr:cNvSpPr txBox="1"/>
      </xdr:nvSpPr>
      <xdr:spPr>
        <a:xfrm>
          <a:off x="750958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4375764" y="5619750"/>
          <a:ext cx="0" cy="137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4414500" y="7002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4287500" y="6998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44145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428750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4414500" y="6021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4325600" y="6039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357884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28041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69" name="フローチャート: 判断 468"/>
        <xdr:cNvSpPr/>
      </xdr:nvSpPr>
      <xdr:spPr>
        <a:xfrm>
          <a:off x="12029440" y="6148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113574</xdr:rowOff>
    </xdr:from>
    <xdr:to>
      <xdr:col>85</xdr:col>
      <xdr:colOff>177800</xdr:colOff>
      <xdr:row>35</xdr:row>
      <xdr:rowOff>43724</xdr:rowOff>
    </xdr:to>
    <xdr:sp macro="" textlink="">
      <xdr:nvSpPr>
        <xdr:cNvPr id="475" name="楕円 474"/>
        <xdr:cNvSpPr/>
      </xdr:nvSpPr>
      <xdr:spPr>
        <a:xfrm>
          <a:off x="14325600" y="58133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136451</xdr:rowOff>
    </xdr:from>
    <xdr:ext cx="405111" cy="259045"/>
    <xdr:sp macro="" textlink="">
      <xdr:nvSpPr>
        <xdr:cNvPr id="476" name="【一般廃棄物処理施設】&#10;有形固定資産減価償却率該当値テキスト"/>
        <xdr:cNvSpPr txBox="1"/>
      </xdr:nvSpPr>
      <xdr:spPr>
        <a:xfrm>
          <a:off x="14414500" y="56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84183</xdr:rowOff>
    </xdr:from>
    <xdr:to>
      <xdr:col>81</xdr:col>
      <xdr:colOff>101600</xdr:colOff>
      <xdr:row>35</xdr:row>
      <xdr:rowOff>14333</xdr:rowOff>
    </xdr:to>
    <xdr:sp macro="" textlink="">
      <xdr:nvSpPr>
        <xdr:cNvPr id="477" name="楕円 476"/>
        <xdr:cNvSpPr/>
      </xdr:nvSpPr>
      <xdr:spPr>
        <a:xfrm>
          <a:off x="13578840" y="5783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134983</xdr:rowOff>
    </xdr:from>
    <xdr:to>
      <xdr:col>85</xdr:col>
      <xdr:colOff>127000</xdr:colOff>
      <xdr:row>34</xdr:row>
      <xdr:rowOff>164374</xdr:rowOff>
    </xdr:to>
    <xdr:cxnSp macro="">
      <xdr:nvCxnSpPr>
        <xdr:cNvPr id="478" name="直線コネクタ 477"/>
        <xdr:cNvCxnSpPr/>
      </xdr:nvCxnSpPr>
      <xdr:spPr>
        <a:xfrm>
          <a:off x="13629640" y="5834743"/>
          <a:ext cx="74676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156028</xdr:rowOff>
    </xdr:from>
    <xdr:to>
      <xdr:col>76</xdr:col>
      <xdr:colOff>165100</xdr:colOff>
      <xdr:row>35</xdr:row>
      <xdr:rowOff>86178</xdr:rowOff>
    </xdr:to>
    <xdr:sp macro="" textlink="">
      <xdr:nvSpPr>
        <xdr:cNvPr id="479" name="楕円 478"/>
        <xdr:cNvSpPr/>
      </xdr:nvSpPr>
      <xdr:spPr>
        <a:xfrm>
          <a:off x="12804140" y="5855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134983</xdr:rowOff>
    </xdr:from>
    <xdr:to>
      <xdr:col>81</xdr:col>
      <xdr:colOff>50800</xdr:colOff>
      <xdr:row>35</xdr:row>
      <xdr:rowOff>35378</xdr:rowOff>
    </xdr:to>
    <xdr:cxnSp macro="">
      <xdr:nvCxnSpPr>
        <xdr:cNvPr id="480" name="直線コネクタ 479"/>
        <xdr:cNvCxnSpPr/>
      </xdr:nvCxnSpPr>
      <xdr:spPr>
        <a:xfrm flipV="1">
          <a:off x="12854940" y="5834743"/>
          <a:ext cx="77470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xdr:cNvSpPr txBox="1"/>
      </xdr:nvSpPr>
      <xdr:spPr>
        <a:xfrm>
          <a:off x="134372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xdr:cNvSpPr txBox="1"/>
      </xdr:nvSpPr>
      <xdr:spPr>
        <a:xfrm>
          <a:off x="12675244"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83" name="n_3aveValue【一般廃棄物処理施設】&#10;有形固定資産減価償却率"/>
        <xdr:cNvSpPr txBox="1"/>
      </xdr:nvSpPr>
      <xdr:spPr>
        <a:xfrm>
          <a:off x="11900544" y="59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30860</xdr:rowOff>
    </xdr:from>
    <xdr:ext cx="405111" cy="259045"/>
    <xdr:sp macro="" textlink="">
      <xdr:nvSpPr>
        <xdr:cNvPr id="484" name="n_1mainValue【一般廃棄物処理施設】&#10;有形固定資産減価償却率"/>
        <xdr:cNvSpPr txBox="1"/>
      </xdr:nvSpPr>
      <xdr:spPr>
        <a:xfrm>
          <a:off x="134372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102705</xdr:rowOff>
    </xdr:from>
    <xdr:ext cx="405111" cy="259045"/>
    <xdr:sp macro="" textlink="">
      <xdr:nvSpPr>
        <xdr:cNvPr id="485" name="n_2mainValue【一般廃棄物処理施設】&#10;有形固定資産減価償却率"/>
        <xdr:cNvSpPr txBox="1"/>
      </xdr:nvSpPr>
      <xdr:spPr>
        <a:xfrm>
          <a:off x="12675244" y="563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19509104" y="5771342"/>
          <a:ext cx="0" cy="130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19547840" y="708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19443700" y="7078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19547840" y="555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19443700" y="5771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19547840" y="6832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19458940" y="6853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18735040" y="6868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17937480" y="687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69762</xdr:rowOff>
    </xdr:from>
    <xdr:to>
      <xdr:col>102</xdr:col>
      <xdr:colOff>165100</xdr:colOff>
      <xdr:row>41</xdr:row>
      <xdr:rowOff>171362</xdr:rowOff>
    </xdr:to>
    <xdr:sp macro="" textlink="">
      <xdr:nvSpPr>
        <xdr:cNvPr id="518" name="フローチャート: 判断 517"/>
        <xdr:cNvSpPr/>
      </xdr:nvSpPr>
      <xdr:spPr>
        <a:xfrm>
          <a:off x="17162780" y="694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146086</xdr:rowOff>
    </xdr:from>
    <xdr:to>
      <xdr:col>116</xdr:col>
      <xdr:colOff>114300</xdr:colOff>
      <xdr:row>40</xdr:row>
      <xdr:rowOff>76236</xdr:rowOff>
    </xdr:to>
    <xdr:sp macro="" textlink="">
      <xdr:nvSpPr>
        <xdr:cNvPr id="524" name="楕円 523"/>
        <xdr:cNvSpPr/>
      </xdr:nvSpPr>
      <xdr:spPr>
        <a:xfrm>
          <a:off x="19458940" y="6684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168963</xdr:rowOff>
    </xdr:from>
    <xdr:ext cx="599010" cy="259045"/>
    <xdr:sp macro="" textlink="">
      <xdr:nvSpPr>
        <xdr:cNvPr id="525" name="【一般廃棄物処理施設】&#10;一人当たり有形固定資産（償却資産）額該当値テキスト"/>
        <xdr:cNvSpPr txBox="1"/>
      </xdr:nvSpPr>
      <xdr:spPr>
        <a:xfrm>
          <a:off x="19547840" y="65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141853</xdr:rowOff>
    </xdr:from>
    <xdr:to>
      <xdr:col>112</xdr:col>
      <xdr:colOff>38100</xdr:colOff>
      <xdr:row>40</xdr:row>
      <xdr:rowOff>72003</xdr:rowOff>
    </xdr:to>
    <xdr:sp macro="" textlink="">
      <xdr:nvSpPr>
        <xdr:cNvPr id="526" name="楕円 525"/>
        <xdr:cNvSpPr/>
      </xdr:nvSpPr>
      <xdr:spPr>
        <a:xfrm>
          <a:off x="18735040" y="66798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21203</xdr:rowOff>
    </xdr:from>
    <xdr:to>
      <xdr:col>116</xdr:col>
      <xdr:colOff>63500</xdr:colOff>
      <xdr:row>40</xdr:row>
      <xdr:rowOff>25436</xdr:rowOff>
    </xdr:to>
    <xdr:cxnSp macro="">
      <xdr:nvCxnSpPr>
        <xdr:cNvPr id="527" name="直線コネクタ 526"/>
        <xdr:cNvCxnSpPr/>
      </xdr:nvCxnSpPr>
      <xdr:spPr>
        <a:xfrm>
          <a:off x="18778220" y="6726803"/>
          <a:ext cx="73152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135596</xdr:rowOff>
    </xdr:from>
    <xdr:to>
      <xdr:col>107</xdr:col>
      <xdr:colOff>101600</xdr:colOff>
      <xdr:row>40</xdr:row>
      <xdr:rowOff>65746</xdr:rowOff>
    </xdr:to>
    <xdr:sp macro="" textlink="">
      <xdr:nvSpPr>
        <xdr:cNvPr id="528" name="楕円 527"/>
        <xdr:cNvSpPr/>
      </xdr:nvSpPr>
      <xdr:spPr>
        <a:xfrm>
          <a:off x="17937480" y="6673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14946</xdr:rowOff>
    </xdr:from>
    <xdr:to>
      <xdr:col>111</xdr:col>
      <xdr:colOff>177800</xdr:colOff>
      <xdr:row>40</xdr:row>
      <xdr:rowOff>21203</xdr:rowOff>
    </xdr:to>
    <xdr:cxnSp macro="">
      <xdr:nvCxnSpPr>
        <xdr:cNvPr id="529" name="直線コネクタ 528"/>
        <xdr:cNvCxnSpPr/>
      </xdr:nvCxnSpPr>
      <xdr:spPr>
        <a:xfrm>
          <a:off x="17988280" y="6720546"/>
          <a:ext cx="78994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30" name="n_1aveValue【一般廃棄物処理施設】&#10;一人当たり有形固定資産（償却資産）額"/>
        <xdr:cNvSpPr txBox="1"/>
      </xdr:nvSpPr>
      <xdr:spPr>
        <a:xfrm>
          <a:off x="18528811" y="69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1" name="n_2aveValue【一般廃棄物処理施設】&#10;一人当たり有形固定資産（償却資産）額"/>
        <xdr:cNvSpPr txBox="1"/>
      </xdr:nvSpPr>
      <xdr:spPr>
        <a:xfrm>
          <a:off x="17766811" y="696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16439</xdr:rowOff>
    </xdr:from>
    <xdr:ext cx="534377" cy="259045"/>
    <xdr:sp macro="" textlink="">
      <xdr:nvSpPr>
        <xdr:cNvPr id="532" name="n_3aveValue【一般廃棄物処理施設】&#10;一人当たり有形固定資産（償却資産）額"/>
        <xdr:cNvSpPr txBox="1"/>
      </xdr:nvSpPr>
      <xdr:spPr>
        <a:xfrm>
          <a:off x="16969251" y="67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88530</xdr:rowOff>
    </xdr:from>
    <xdr:ext cx="599010" cy="259045"/>
    <xdr:sp macro="" textlink="">
      <xdr:nvSpPr>
        <xdr:cNvPr id="533" name="n_1mainValue【一般廃棄物処理施設】&#10;一人当たり有形固定資産（償却資産）額"/>
        <xdr:cNvSpPr txBox="1"/>
      </xdr:nvSpPr>
      <xdr:spPr>
        <a:xfrm>
          <a:off x="18496495" y="645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82273</xdr:rowOff>
    </xdr:from>
    <xdr:ext cx="599010" cy="259045"/>
    <xdr:sp macro="" textlink="">
      <xdr:nvSpPr>
        <xdr:cNvPr id="534" name="n_2mainValue【一般廃棄物処理施設】&#10;一人当たり有形固定資産（償却資産）額"/>
        <xdr:cNvSpPr txBox="1"/>
      </xdr:nvSpPr>
      <xdr:spPr>
        <a:xfrm>
          <a:off x="17734495" y="645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35788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28041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69" name="フローチャート: 判断 568"/>
        <xdr:cNvSpPr/>
      </xdr:nvSpPr>
      <xdr:spPr>
        <a:xfrm>
          <a:off x="1202944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123916</xdr:rowOff>
    </xdr:from>
    <xdr:to>
      <xdr:col>85</xdr:col>
      <xdr:colOff>177800</xdr:colOff>
      <xdr:row>58</xdr:row>
      <xdr:rowOff>54066</xdr:rowOff>
    </xdr:to>
    <xdr:sp macro="" textlink="">
      <xdr:nvSpPr>
        <xdr:cNvPr id="575" name="楕円 574"/>
        <xdr:cNvSpPr/>
      </xdr:nvSpPr>
      <xdr:spPr>
        <a:xfrm>
          <a:off x="14325600" y="96793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146793</xdr:rowOff>
    </xdr:from>
    <xdr:ext cx="405111" cy="259045"/>
    <xdr:sp macro="" textlink="">
      <xdr:nvSpPr>
        <xdr:cNvPr id="576" name="【保健センター・保健所】&#10;有形固定資産減価償却率該当値テキスト"/>
        <xdr:cNvSpPr txBox="1"/>
      </xdr:nvSpPr>
      <xdr:spPr>
        <a:xfrm>
          <a:off x="14414500"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123916</xdr:rowOff>
    </xdr:from>
    <xdr:to>
      <xdr:col>81</xdr:col>
      <xdr:colOff>101600</xdr:colOff>
      <xdr:row>58</xdr:row>
      <xdr:rowOff>54066</xdr:rowOff>
    </xdr:to>
    <xdr:sp macro="" textlink="">
      <xdr:nvSpPr>
        <xdr:cNvPr id="577" name="楕円 576"/>
        <xdr:cNvSpPr/>
      </xdr:nvSpPr>
      <xdr:spPr>
        <a:xfrm>
          <a:off x="13578840" y="9679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3266</xdr:rowOff>
    </xdr:from>
    <xdr:to>
      <xdr:col>85</xdr:col>
      <xdr:colOff>127000</xdr:colOff>
      <xdr:row>58</xdr:row>
      <xdr:rowOff>3266</xdr:rowOff>
    </xdr:to>
    <xdr:cxnSp macro="">
      <xdr:nvCxnSpPr>
        <xdr:cNvPr id="578" name="直線コネクタ 577"/>
        <xdr:cNvCxnSpPr/>
      </xdr:nvCxnSpPr>
      <xdr:spPr>
        <a:xfrm>
          <a:off x="13629640" y="9726386"/>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161472</xdr:rowOff>
    </xdr:from>
    <xdr:to>
      <xdr:col>76</xdr:col>
      <xdr:colOff>165100</xdr:colOff>
      <xdr:row>58</xdr:row>
      <xdr:rowOff>91622</xdr:rowOff>
    </xdr:to>
    <xdr:sp macro="" textlink="">
      <xdr:nvSpPr>
        <xdr:cNvPr id="579" name="楕円 578"/>
        <xdr:cNvSpPr/>
      </xdr:nvSpPr>
      <xdr:spPr>
        <a:xfrm>
          <a:off x="12804140" y="9716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58</xdr:row>
      <xdr:rowOff>40822</xdr:rowOff>
    </xdr:to>
    <xdr:cxnSp macro="">
      <xdr:nvCxnSpPr>
        <xdr:cNvPr id="580" name="直線コネクタ 579"/>
        <xdr:cNvCxnSpPr/>
      </xdr:nvCxnSpPr>
      <xdr:spPr>
        <a:xfrm flipV="1">
          <a:off x="12854940" y="9726386"/>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xdr:cNvSpPr txBox="1"/>
      </xdr:nvSpPr>
      <xdr:spPr>
        <a:xfrm>
          <a:off x="13437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xdr:cNvSpPr txBox="1"/>
      </xdr:nvSpPr>
      <xdr:spPr>
        <a:xfrm>
          <a:off x="12675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70593</xdr:rowOff>
    </xdr:from>
    <xdr:ext cx="405111" cy="259045"/>
    <xdr:sp macro="" textlink="">
      <xdr:nvSpPr>
        <xdr:cNvPr id="583" name="n_3aveValue【保健センター・保健所】&#10;有形固定資産減価償却率"/>
        <xdr:cNvSpPr txBox="1"/>
      </xdr:nvSpPr>
      <xdr:spPr>
        <a:xfrm>
          <a:off x="1190054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70593</xdr:rowOff>
    </xdr:from>
    <xdr:ext cx="405111" cy="259045"/>
    <xdr:sp macro="" textlink="">
      <xdr:nvSpPr>
        <xdr:cNvPr id="584" name="n_1mainValue【保健センター・保健所】&#10;有形固定資産減価償却率"/>
        <xdr:cNvSpPr txBox="1"/>
      </xdr:nvSpPr>
      <xdr:spPr>
        <a:xfrm>
          <a:off x="13437244" y="945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108149</xdr:rowOff>
    </xdr:from>
    <xdr:ext cx="405111" cy="259045"/>
    <xdr:sp macro="" textlink="">
      <xdr:nvSpPr>
        <xdr:cNvPr id="585" name="n_2mainValue【保健センター・保健所】&#10;有形固定資産減価償却率"/>
        <xdr:cNvSpPr txBox="1"/>
      </xdr:nvSpPr>
      <xdr:spPr>
        <a:xfrm>
          <a:off x="12675244" y="949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xdr:cNvSpPr txBox="1"/>
      </xdr:nvSpPr>
      <xdr:spPr>
        <a:xfrm>
          <a:off x="1954784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1873504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134257</xdr:rowOff>
    </xdr:from>
    <xdr:to>
      <xdr:col>102</xdr:col>
      <xdr:colOff>165100</xdr:colOff>
      <xdr:row>61</xdr:row>
      <xdr:rowOff>64407</xdr:rowOff>
    </xdr:to>
    <xdr:sp macro="" textlink="">
      <xdr:nvSpPr>
        <xdr:cNvPr id="620" name="フローチャート: 判断 619"/>
        <xdr:cNvSpPr/>
      </xdr:nvSpPr>
      <xdr:spPr>
        <a:xfrm>
          <a:off x="17162780" y="101926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626" name="楕円 625"/>
        <xdr:cNvSpPr/>
      </xdr:nvSpPr>
      <xdr:spPr>
        <a:xfrm>
          <a:off x="19458940" y="10638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55534</xdr:rowOff>
    </xdr:from>
    <xdr:ext cx="469744" cy="259045"/>
    <xdr:sp macro="" textlink="">
      <xdr:nvSpPr>
        <xdr:cNvPr id="627" name="【保健センター・保健所】&#10;一人当たり面積該当値テキスト"/>
        <xdr:cNvSpPr txBox="1"/>
      </xdr:nvSpPr>
      <xdr:spPr>
        <a:xfrm>
          <a:off x="19547840" y="1061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628" name="楕円 627"/>
        <xdr:cNvSpPr/>
      </xdr:nvSpPr>
      <xdr:spPr>
        <a:xfrm>
          <a:off x="18735040" y="10638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127907</xdr:rowOff>
    </xdr:to>
    <xdr:cxnSp macro="">
      <xdr:nvCxnSpPr>
        <xdr:cNvPr id="629" name="直線コネクタ 628"/>
        <xdr:cNvCxnSpPr/>
      </xdr:nvCxnSpPr>
      <xdr:spPr>
        <a:xfrm>
          <a:off x="18778220" y="1068922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630" name="楕円 629"/>
        <xdr:cNvSpPr/>
      </xdr:nvSpPr>
      <xdr:spPr>
        <a:xfrm>
          <a:off x="17937480" y="10638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631" name="直線コネクタ 630"/>
        <xdr:cNvCxnSpPr/>
      </xdr:nvCxnSpPr>
      <xdr:spPr>
        <a:xfrm>
          <a:off x="17988280" y="1068922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xdr:cNvSpPr txBox="1"/>
      </xdr:nvSpPr>
      <xdr:spPr>
        <a:xfrm>
          <a:off x="1856112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xdr:cNvSpPr txBox="1"/>
      </xdr:nvSpPr>
      <xdr:spPr>
        <a:xfrm>
          <a:off x="1777626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80934</xdr:rowOff>
    </xdr:from>
    <xdr:ext cx="469744" cy="259045"/>
    <xdr:sp macro="" textlink="">
      <xdr:nvSpPr>
        <xdr:cNvPr id="634" name="n_3aveValue【保健センター・保健所】&#10;一人当たり面積"/>
        <xdr:cNvSpPr txBox="1"/>
      </xdr:nvSpPr>
      <xdr:spPr>
        <a:xfrm>
          <a:off x="17001567" y="997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635" name="n_1mainValue【保健センター・保健所】&#10;一人当たり面積"/>
        <xdr:cNvSpPr txBox="1"/>
      </xdr:nvSpPr>
      <xdr:spPr>
        <a:xfrm>
          <a:off x="18561127" y="10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636" name="n_2mainValue【保健センター・保健所】&#10;一人当たり面積"/>
        <xdr:cNvSpPr txBox="1"/>
      </xdr:nvSpPr>
      <xdr:spPr>
        <a:xfrm>
          <a:off x="17776267" y="10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4375764" y="13036187"/>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4414500" y="143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4287500" y="14388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4414500" y="1281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428750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67" name="【消防施設】&#10;有形固定資産減価償却率平均値テキスト"/>
        <xdr:cNvSpPr txBox="1"/>
      </xdr:nvSpPr>
      <xdr:spPr>
        <a:xfrm>
          <a:off x="14414500" y="13427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4325600" y="135764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3578840" y="1359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2804140" y="13713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71" name="フローチャート: 判断 670"/>
        <xdr:cNvSpPr/>
      </xdr:nvSpPr>
      <xdr:spPr>
        <a:xfrm>
          <a:off x="120294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77" name="楕円 676"/>
        <xdr:cNvSpPr/>
      </xdr:nvSpPr>
      <xdr:spPr>
        <a:xfrm>
          <a:off x="14325600" y="137033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102888</xdr:rowOff>
    </xdr:from>
    <xdr:ext cx="405111" cy="259045"/>
    <xdr:sp macro="" textlink="">
      <xdr:nvSpPr>
        <xdr:cNvPr id="678" name="【消防施設】&#10;有形固定資産減価償却率該当値テキスト"/>
        <xdr:cNvSpPr txBox="1"/>
      </xdr:nvSpPr>
      <xdr:spPr>
        <a:xfrm>
          <a:off x="14414500" y="1368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121194</xdr:rowOff>
    </xdr:from>
    <xdr:to>
      <xdr:col>81</xdr:col>
      <xdr:colOff>101600</xdr:colOff>
      <xdr:row>82</xdr:row>
      <xdr:rowOff>51344</xdr:rowOff>
    </xdr:to>
    <xdr:sp macro="" textlink="">
      <xdr:nvSpPr>
        <xdr:cNvPr id="679" name="楕円 678"/>
        <xdr:cNvSpPr/>
      </xdr:nvSpPr>
      <xdr:spPr>
        <a:xfrm>
          <a:off x="13578840" y="13700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xdr:rowOff>
    </xdr:from>
    <xdr:to>
      <xdr:col>85</xdr:col>
      <xdr:colOff>127000</xdr:colOff>
      <xdr:row>82</xdr:row>
      <xdr:rowOff>3811</xdr:rowOff>
    </xdr:to>
    <xdr:cxnSp macro="">
      <xdr:nvCxnSpPr>
        <xdr:cNvPr id="680" name="直線コネクタ 679"/>
        <xdr:cNvCxnSpPr/>
      </xdr:nvCxnSpPr>
      <xdr:spPr>
        <a:xfrm>
          <a:off x="13629640" y="13747024"/>
          <a:ext cx="74676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153851</xdr:rowOff>
    </xdr:from>
    <xdr:to>
      <xdr:col>76</xdr:col>
      <xdr:colOff>165100</xdr:colOff>
      <xdr:row>82</xdr:row>
      <xdr:rowOff>84001</xdr:rowOff>
    </xdr:to>
    <xdr:sp macro="" textlink="">
      <xdr:nvSpPr>
        <xdr:cNvPr id="681" name="楕円 680"/>
        <xdr:cNvSpPr/>
      </xdr:nvSpPr>
      <xdr:spPr>
        <a:xfrm>
          <a:off x="12804140" y="13732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xdr:rowOff>
    </xdr:from>
    <xdr:to>
      <xdr:col>81</xdr:col>
      <xdr:colOff>50800</xdr:colOff>
      <xdr:row>82</xdr:row>
      <xdr:rowOff>33201</xdr:rowOff>
    </xdr:to>
    <xdr:cxnSp macro="">
      <xdr:nvCxnSpPr>
        <xdr:cNvPr id="682" name="直線コネクタ 681"/>
        <xdr:cNvCxnSpPr/>
      </xdr:nvCxnSpPr>
      <xdr:spPr>
        <a:xfrm flipV="1">
          <a:off x="12854940" y="1374702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83" name="n_1aveValue【消防施設】&#10;有形固定資産減価償却率"/>
        <xdr:cNvSpPr txBox="1"/>
      </xdr:nvSpPr>
      <xdr:spPr>
        <a:xfrm>
          <a:off x="13437244"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84" name="n_2aveValue【消防施設】&#10;有形固定資産減価償却率"/>
        <xdr:cNvSpPr txBox="1"/>
      </xdr:nvSpPr>
      <xdr:spPr>
        <a:xfrm>
          <a:off x="12675244" y="1349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85" name="n_3aveValue【消防施設】&#10;有形固定資産減価償却率"/>
        <xdr:cNvSpPr txBox="1"/>
      </xdr:nvSpPr>
      <xdr:spPr>
        <a:xfrm>
          <a:off x="119005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42471</xdr:rowOff>
    </xdr:from>
    <xdr:ext cx="405111" cy="259045"/>
    <xdr:sp macro="" textlink="">
      <xdr:nvSpPr>
        <xdr:cNvPr id="686" name="n_1mainValue【消防施設】&#10;有形固定資産減価償却率"/>
        <xdr:cNvSpPr txBox="1"/>
      </xdr:nvSpPr>
      <xdr:spPr>
        <a:xfrm>
          <a:off x="13437244" y="13788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75128</xdr:rowOff>
    </xdr:from>
    <xdr:ext cx="405111" cy="259045"/>
    <xdr:sp macro="" textlink="">
      <xdr:nvSpPr>
        <xdr:cNvPr id="687" name="n_2mainValue【消防施設】&#10;有形固定資産減価償却率"/>
        <xdr:cNvSpPr txBox="1"/>
      </xdr:nvSpPr>
      <xdr:spPr>
        <a:xfrm>
          <a:off x="12675244" y="1382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19509104" y="12985243"/>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1954784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1944370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19547840" y="13973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1945894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18" name="フローチャート: 判断 717"/>
        <xdr:cNvSpPr/>
      </xdr:nvSpPr>
      <xdr:spPr>
        <a:xfrm>
          <a:off x="17162780" y="14045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724" name="楕円 723"/>
        <xdr:cNvSpPr/>
      </xdr:nvSpPr>
      <xdr:spPr>
        <a:xfrm>
          <a:off x="1945894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725" name="【消防施設】&#10;一人当たり面積該当値テキスト"/>
        <xdr:cNvSpPr txBox="1"/>
      </xdr:nvSpPr>
      <xdr:spPr>
        <a:xfrm>
          <a:off x="19547840" y="137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26" name="楕円 725"/>
        <xdr:cNvSpPr/>
      </xdr:nvSpPr>
      <xdr:spPr>
        <a:xfrm>
          <a:off x="18735040" y="13898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31242</xdr:rowOff>
    </xdr:to>
    <xdr:cxnSp macro="">
      <xdr:nvCxnSpPr>
        <xdr:cNvPr id="727" name="直線コネクタ 726"/>
        <xdr:cNvCxnSpPr/>
      </xdr:nvCxnSpPr>
      <xdr:spPr>
        <a:xfrm>
          <a:off x="18778220" y="139453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728" name="楕円 727"/>
        <xdr:cNvSpPr/>
      </xdr:nvSpPr>
      <xdr:spPr>
        <a:xfrm>
          <a:off x="1793748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31242</xdr:rowOff>
    </xdr:to>
    <xdr:cxnSp macro="">
      <xdr:nvCxnSpPr>
        <xdr:cNvPr id="729" name="直線コネクタ 728"/>
        <xdr:cNvCxnSpPr/>
      </xdr:nvCxnSpPr>
      <xdr:spPr>
        <a:xfrm>
          <a:off x="17988280" y="139453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30" name="n_1aveValue【消防施設】&#10;一人当たり面積"/>
        <xdr:cNvSpPr txBox="1"/>
      </xdr:nvSpPr>
      <xdr:spPr>
        <a:xfrm>
          <a:off x="185611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31" name="n_2aveValue【消防施設】&#10;一人当たり面積"/>
        <xdr:cNvSpPr txBox="1"/>
      </xdr:nvSpPr>
      <xdr:spPr>
        <a:xfrm>
          <a:off x="1777626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32" name="n_3aveValue【消防施設】&#10;一人当たり面積"/>
        <xdr:cNvSpPr txBox="1"/>
      </xdr:nvSpPr>
      <xdr:spPr>
        <a:xfrm>
          <a:off x="17001567" y="138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733" name="n_1mainValue【消防施設】&#10;一人当たり面積"/>
        <xdr:cNvSpPr txBox="1"/>
      </xdr:nvSpPr>
      <xdr:spPr>
        <a:xfrm>
          <a:off x="185611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734" name="n_2mainValue【消防施設】&#10;一人当たり面積"/>
        <xdr:cNvSpPr txBox="1"/>
      </xdr:nvSpPr>
      <xdr:spPr>
        <a:xfrm>
          <a:off x="1777626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4375764" y="167133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4414500" y="1812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4287500" y="18117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4414500" y="17303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4325600" y="17324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3578840" y="173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28041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769" name="フローチャート: 判断 768"/>
        <xdr:cNvSpPr/>
      </xdr:nvSpPr>
      <xdr:spPr>
        <a:xfrm>
          <a:off x="12029440" y="17388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775" name="楕円 774"/>
        <xdr:cNvSpPr/>
      </xdr:nvSpPr>
      <xdr:spPr>
        <a:xfrm>
          <a:off x="14325600" y="1710508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776" name="【庁舎】&#10;有形固定資産減価償却率該当値テキスト"/>
        <xdr:cNvSpPr txBox="1"/>
      </xdr:nvSpPr>
      <xdr:spPr>
        <a:xfrm>
          <a:off x="14414500" y="1696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xdr:rowOff>
    </xdr:from>
    <xdr:to>
      <xdr:col>81</xdr:col>
      <xdr:colOff>101600</xdr:colOff>
      <xdr:row>102</xdr:row>
      <xdr:rowOff>109038</xdr:rowOff>
    </xdr:to>
    <xdr:sp macro="" textlink="">
      <xdr:nvSpPr>
        <xdr:cNvPr id="777" name="楕円 776"/>
        <xdr:cNvSpPr/>
      </xdr:nvSpPr>
      <xdr:spPr>
        <a:xfrm>
          <a:off x="13578840" y="171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56606</xdr:rowOff>
    </xdr:from>
    <xdr:to>
      <xdr:col>85</xdr:col>
      <xdr:colOff>127000</xdr:colOff>
      <xdr:row>102</xdr:row>
      <xdr:rowOff>58238</xdr:rowOff>
    </xdr:to>
    <xdr:cxnSp macro="">
      <xdr:nvCxnSpPr>
        <xdr:cNvPr id="778" name="直線コネクタ 777"/>
        <xdr:cNvCxnSpPr/>
      </xdr:nvCxnSpPr>
      <xdr:spPr>
        <a:xfrm flipV="1">
          <a:off x="13629640" y="17155886"/>
          <a:ext cx="74676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779" name="楕円 778"/>
        <xdr:cNvSpPr/>
      </xdr:nvSpPr>
      <xdr:spPr>
        <a:xfrm>
          <a:off x="12804140" y="171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58238</xdr:rowOff>
    </xdr:from>
    <xdr:to>
      <xdr:col>81</xdr:col>
      <xdr:colOff>50800</xdr:colOff>
      <xdr:row>102</xdr:row>
      <xdr:rowOff>79466</xdr:rowOff>
    </xdr:to>
    <xdr:cxnSp macro="">
      <xdr:nvCxnSpPr>
        <xdr:cNvPr id="780" name="直線コネクタ 779"/>
        <xdr:cNvCxnSpPr/>
      </xdr:nvCxnSpPr>
      <xdr:spPr>
        <a:xfrm flipV="1">
          <a:off x="12854940" y="17157518"/>
          <a:ext cx="7747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3437244" y="1742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2675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783" name="n_3aveValue【庁舎】&#10;有形固定資産減価償却率"/>
        <xdr:cNvSpPr txBox="1"/>
      </xdr:nvSpPr>
      <xdr:spPr>
        <a:xfrm>
          <a:off x="11900544" y="1716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125565</xdr:rowOff>
    </xdr:from>
    <xdr:ext cx="405111" cy="259045"/>
    <xdr:sp macro="" textlink="">
      <xdr:nvSpPr>
        <xdr:cNvPr id="784" name="n_1mainValue【庁舎】&#10;有形固定資産減価償却率"/>
        <xdr:cNvSpPr txBox="1"/>
      </xdr:nvSpPr>
      <xdr:spPr>
        <a:xfrm>
          <a:off x="13437244" y="168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785" name="n_2mainValue【庁舎】&#10;有形固定資産減価償却率"/>
        <xdr:cNvSpPr txBox="1"/>
      </xdr:nvSpPr>
      <xdr:spPr>
        <a:xfrm>
          <a:off x="12675244" y="1691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19509104" y="16820606"/>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19547840" y="183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19443700" y="1833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19547840" y="1659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19443700" y="1682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19547840" y="1786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17937480" y="17922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21" name="フローチャート: 判断 820"/>
        <xdr:cNvSpPr/>
      </xdr:nvSpPr>
      <xdr:spPr>
        <a:xfrm>
          <a:off x="17162780" y="1777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142966</xdr:rowOff>
    </xdr:from>
    <xdr:to>
      <xdr:col>116</xdr:col>
      <xdr:colOff>114300</xdr:colOff>
      <xdr:row>105</xdr:row>
      <xdr:rowOff>73116</xdr:rowOff>
    </xdr:to>
    <xdr:sp macro="" textlink="">
      <xdr:nvSpPr>
        <xdr:cNvPr id="827" name="楕円 826"/>
        <xdr:cNvSpPr/>
      </xdr:nvSpPr>
      <xdr:spPr>
        <a:xfrm>
          <a:off x="19458940" y="1757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165843</xdr:rowOff>
    </xdr:from>
    <xdr:ext cx="469744" cy="259045"/>
    <xdr:sp macro="" textlink="">
      <xdr:nvSpPr>
        <xdr:cNvPr id="828" name="【庁舎】&#10;一人当たり面積該当値テキスト"/>
        <xdr:cNvSpPr txBox="1"/>
      </xdr:nvSpPr>
      <xdr:spPr>
        <a:xfrm>
          <a:off x="19547840" y="174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829" name="楕円 828"/>
        <xdr:cNvSpPr/>
      </xdr:nvSpPr>
      <xdr:spPr>
        <a:xfrm>
          <a:off x="18735040" y="17584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22316</xdr:rowOff>
    </xdr:from>
    <xdr:to>
      <xdr:col>116</xdr:col>
      <xdr:colOff>63500</xdr:colOff>
      <xdr:row>105</xdr:row>
      <xdr:rowOff>28848</xdr:rowOff>
    </xdr:to>
    <xdr:cxnSp macro="">
      <xdr:nvCxnSpPr>
        <xdr:cNvPr id="830" name="直線コネクタ 829"/>
        <xdr:cNvCxnSpPr/>
      </xdr:nvCxnSpPr>
      <xdr:spPr>
        <a:xfrm flipV="1">
          <a:off x="18778220" y="17624516"/>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146231</xdr:rowOff>
    </xdr:from>
    <xdr:to>
      <xdr:col>107</xdr:col>
      <xdr:colOff>101600</xdr:colOff>
      <xdr:row>105</xdr:row>
      <xdr:rowOff>76381</xdr:rowOff>
    </xdr:to>
    <xdr:sp macro="" textlink="">
      <xdr:nvSpPr>
        <xdr:cNvPr id="831" name="楕円 830"/>
        <xdr:cNvSpPr/>
      </xdr:nvSpPr>
      <xdr:spPr>
        <a:xfrm>
          <a:off x="17937480" y="1758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25581</xdr:rowOff>
    </xdr:from>
    <xdr:to>
      <xdr:col>111</xdr:col>
      <xdr:colOff>177800</xdr:colOff>
      <xdr:row>105</xdr:row>
      <xdr:rowOff>28848</xdr:rowOff>
    </xdr:to>
    <xdr:cxnSp macro="">
      <xdr:nvCxnSpPr>
        <xdr:cNvPr id="832" name="直線コネクタ 831"/>
        <xdr:cNvCxnSpPr/>
      </xdr:nvCxnSpPr>
      <xdr:spPr>
        <a:xfrm>
          <a:off x="17988280" y="17627781"/>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33" name="n_1aveValue【庁舎】&#10;一人当たり面積"/>
        <xdr:cNvSpPr txBox="1"/>
      </xdr:nvSpPr>
      <xdr:spPr>
        <a:xfrm>
          <a:off x="1856112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4" name="n_2aveValue【庁舎】&#10;一人当たり面積"/>
        <xdr:cNvSpPr txBox="1"/>
      </xdr:nvSpPr>
      <xdr:spPr>
        <a:xfrm>
          <a:off x="177762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127198</xdr:rowOff>
    </xdr:from>
    <xdr:ext cx="469744" cy="259045"/>
    <xdr:sp macro="" textlink="">
      <xdr:nvSpPr>
        <xdr:cNvPr id="835" name="n_3aveValue【庁舎】&#10;一人当たり面積"/>
        <xdr:cNvSpPr txBox="1"/>
      </xdr:nvSpPr>
      <xdr:spPr>
        <a:xfrm>
          <a:off x="170015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96175</xdr:rowOff>
    </xdr:from>
    <xdr:ext cx="469744" cy="259045"/>
    <xdr:sp macro="" textlink="">
      <xdr:nvSpPr>
        <xdr:cNvPr id="836" name="n_1mainValue【庁舎】&#10;一人当たり面積"/>
        <xdr:cNvSpPr txBox="1"/>
      </xdr:nvSpPr>
      <xdr:spPr>
        <a:xfrm>
          <a:off x="18561127" y="1736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92908</xdr:rowOff>
    </xdr:from>
    <xdr:ext cx="469744" cy="259045"/>
    <xdr:sp macro="" textlink="">
      <xdr:nvSpPr>
        <xdr:cNvPr id="837" name="n_2mainValue【庁舎】&#10;一人当たり面積"/>
        <xdr:cNvSpPr txBox="1"/>
      </xdr:nvSpPr>
      <xdr:spPr>
        <a:xfrm>
          <a:off x="17776267" y="1735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有形固定資産減価償却率について、消防施設以外は、類似団体平均値及び全国平均、三重県平均値を</a:t>
          </a:r>
          <a:r>
            <a:rPr kumimoji="1" lang="ja-JP" altLang="en-US" sz="1100" b="1">
              <a:solidFill>
                <a:schemeClr val="dk1"/>
              </a:solidFill>
              <a:effectLst/>
              <a:latin typeface="+mn-lt"/>
              <a:ea typeface="+mn-ea"/>
              <a:cs typeface="+mn-cs"/>
            </a:rPr>
            <a:t>大きく</a:t>
          </a:r>
          <a:r>
            <a:rPr kumimoji="1" lang="ja-JP" altLang="ja-JP" sz="1100" b="1">
              <a:solidFill>
                <a:schemeClr val="dk1"/>
              </a:solidFill>
              <a:effectLst/>
              <a:latin typeface="+mn-lt"/>
              <a:ea typeface="+mn-ea"/>
              <a:cs typeface="+mn-cs"/>
            </a:rPr>
            <a:t>上回っており、本市の施設は老朽化が進んでいることが懸念されます。</a:t>
          </a:r>
          <a:endParaRPr lang="ja-JP" altLang="ja-JP" sz="1400">
            <a:effectLst/>
          </a:endParaRPr>
        </a:p>
        <a:p>
          <a:r>
            <a:rPr lang="ja-JP" altLang="ja-JP" sz="1100" b="1" i="0">
              <a:solidFill>
                <a:schemeClr val="dk1"/>
              </a:solidFill>
              <a:effectLst/>
              <a:latin typeface="+mn-lt"/>
              <a:ea typeface="+mn-ea"/>
              <a:cs typeface="+mn-cs"/>
            </a:rPr>
            <a:t>一人当たりの面積等については、一般廃棄物処理施設、消防施設、庁舎</a:t>
          </a:r>
          <a:r>
            <a:rPr kumimoji="1" lang="ja-JP" altLang="ja-JP" sz="1100" b="1">
              <a:solidFill>
                <a:schemeClr val="dk1"/>
              </a:solidFill>
              <a:effectLst/>
              <a:latin typeface="+mn-lt"/>
              <a:ea typeface="+mn-ea"/>
              <a:cs typeface="+mn-cs"/>
            </a:rPr>
            <a:t>以外は類似団体平均値及び全国平均、三重県平均の値を下回っています。</a:t>
          </a:r>
          <a:endParaRPr lang="ja-JP" altLang="ja-JP" sz="1400">
            <a:effectLst/>
          </a:endParaRPr>
        </a:p>
        <a:p>
          <a:r>
            <a:rPr lang="ja-JP" altLang="ja-JP" sz="1100" b="1">
              <a:solidFill>
                <a:schemeClr val="dk1"/>
              </a:solidFill>
              <a:effectLst/>
              <a:latin typeface="+mn-lt"/>
              <a:ea typeface="+mn-ea"/>
              <a:cs typeface="+mn-cs"/>
            </a:rPr>
            <a:t>老朽化が進んでいる施設については、亀山市公共施設等総合管理計画と整合性を図り、</a:t>
          </a:r>
          <a:r>
            <a:rPr lang="ja-JP" altLang="ja-JP" sz="11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baseline="0">
              <a:solidFill>
                <a:schemeClr val="dk1"/>
              </a:solidFill>
              <a:effectLst/>
              <a:latin typeface="+mn-lt"/>
              <a:ea typeface="+mn-ea"/>
              <a:cs typeface="+mn-cs"/>
            </a:rPr>
            <a:t> 　３</a:t>
          </a:r>
          <a:r>
            <a:rPr lang="en-US" altLang="ja-JP" sz="1100" b="1" i="0">
              <a:solidFill>
                <a:schemeClr val="dk1"/>
              </a:solidFill>
              <a:effectLst/>
              <a:latin typeface="+mn-lt"/>
              <a:ea typeface="+mn-ea"/>
              <a:cs typeface="+mn-cs"/>
            </a:rPr>
            <a:t> </a:t>
          </a:r>
          <a:r>
            <a:rPr lang="ja-JP" altLang="en-US" sz="1100" b="1" i="0">
              <a:solidFill>
                <a:schemeClr val="dk1"/>
              </a:solidFill>
              <a:effectLst/>
              <a:latin typeface="+mn-lt"/>
              <a:ea typeface="+mn-ea"/>
              <a:cs typeface="+mn-cs"/>
            </a:rPr>
            <a:t>箇</a:t>
          </a:r>
          <a:r>
            <a:rPr lang="ja-JP" altLang="ja-JP" sz="1100" b="1" i="0">
              <a:solidFill>
                <a:schemeClr val="dk1"/>
              </a:solidFill>
              <a:effectLst/>
              <a:latin typeface="+mn-lt"/>
              <a:ea typeface="+mn-ea"/>
              <a:cs typeface="+mn-cs"/>
            </a:rPr>
            <a:t>年平均である財政力指数は、０．９</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と類似団体の中で上位を保っています。平成１７年度より継続してきた普通交付税の不交付団体から平成２３年度より交付団体に移行しており、今後も引き続き、亀山市行財政改革大綱に基づき、持続可能な健全財政を目指して行財政改革に取り組み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100189</xdr:rowOff>
    </xdr:to>
    <xdr:cxnSp macro="">
      <xdr:nvCxnSpPr>
        <xdr:cNvPr id="69" name="直線コネクタ 68"/>
        <xdr:cNvCxnSpPr/>
      </xdr:nvCxnSpPr>
      <xdr:spPr>
        <a:xfrm>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86783</xdr:rowOff>
    </xdr:to>
    <xdr:cxnSp macro="">
      <xdr:nvCxnSpPr>
        <xdr:cNvPr id="72" name="直線コネクタ 71"/>
        <xdr:cNvCxnSpPr/>
      </xdr:nvCxnSpPr>
      <xdr:spPr>
        <a:xfrm>
          <a:off x="3225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46567</xdr:rowOff>
    </xdr:to>
    <xdr:cxnSp macro="">
      <xdr:nvCxnSpPr>
        <xdr:cNvPr id="78" name="直線コネクタ 77"/>
        <xdr:cNvCxnSpPr/>
      </xdr:nvCxnSpPr>
      <xdr:spPr>
        <a:xfrm>
          <a:off x="1447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市税及び地方</a:t>
          </a:r>
          <a:r>
            <a:rPr lang="ja-JP" altLang="en-US" sz="1100" b="1" i="0">
              <a:solidFill>
                <a:schemeClr val="dk1"/>
              </a:solidFill>
              <a:effectLst/>
              <a:latin typeface="+mn-lt"/>
              <a:ea typeface="+mn-ea"/>
              <a:cs typeface="+mn-cs"/>
            </a:rPr>
            <a:t>消費税交付金</a:t>
          </a:r>
          <a:r>
            <a:rPr lang="ja-JP" altLang="ja-JP" sz="1100" b="1" i="0">
              <a:solidFill>
                <a:schemeClr val="dk1"/>
              </a:solidFill>
              <a:effectLst/>
              <a:latin typeface="+mn-lt"/>
              <a:ea typeface="+mn-ea"/>
              <a:cs typeface="+mn-cs"/>
            </a:rPr>
            <a:t>などの経常的に収入された一般財源が増となったことにより、経常収支比率は８６．</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％と、前年度と比較し、</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ポイント低下しております。</a:t>
          </a:r>
          <a:endParaRPr lang="ja-JP" altLang="ja-JP" sz="1400">
            <a:effectLst/>
          </a:endParaRPr>
        </a:p>
        <a:p>
          <a:pPr algn="l" rtl="1"/>
          <a:r>
            <a:rPr lang="ja-JP" altLang="ja-JP" sz="1100" b="1" i="0">
              <a:solidFill>
                <a:schemeClr val="dk1"/>
              </a:solidFill>
              <a:effectLst/>
              <a:latin typeface="+mn-lt"/>
              <a:ea typeface="+mn-ea"/>
              <a:cs typeface="+mn-cs"/>
            </a:rPr>
            <a:t>　この指数は、今後一定程度の上昇が見込まれ、財政構造の硬直化が懸念されます。このことから引き続き、自主財源の確保を図るとともに、亀山市行財政改革大綱に基づき、持続可能な健全財政を目指して行財政改革に取り組み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75692</xdr:rowOff>
    </xdr:to>
    <xdr:cxnSp macro="">
      <xdr:nvCxnSpPr>
        <xdr:cNvPr id="130" name="直線コネクタ 129"/>
        <xdr:cNvCxnSpPr/>
      </xdr:nvCxnSpPr>
      <xdr:spPr>
        <a:xfrm flipV="1">
          <a:off x="4114800" y="1086739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20066</xdr:rowOff>
    </xdr:to>
    <xdr:cxnSp macro="">
      <xdr:nvCxnSpPr>
        <xdr:cNvPr id="133" name="直線コネクタ 132"/>
        <xdr:cNvCxnSpPr/>
      </xdr:nvCxnSpPr>
      <xdr:spPr>
        <a:xfrm flipV="1">
          <a:off x="3225800" y="1087704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64</xdr:row>
      <xdr:rowOff>20066</xdr:rowOff>
    </xdr:to>
    <xdr:cxnSp macro="">
      <xdr:nvCxnSpPr>
        <xdr:cNvPr id="136" name="直線コネクタ 135"/>
        <xdr:cNvCxnSpPr/>
      </xdr:nvCxnSpPr>
      <xdr:spPr>
        <a:xfrm>
          <a:off x="2336800" y="1088669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90170</xdr:rowOff>
    </xdr:to>
    <xdr:cxnSp macro="">
      <xdr:nvCxnSpPr>
        <xdr:cNvPr id="139" name="直線コネクタ 138"/>
        <xdr:cNvCxnSpPr/>
      </xdr:nvCxnSpPr>
      <xdr:spPr>
        <a:xfrm flipV="1">
          <a:off x="1447800" y="1088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0" name="フローチャート: 判断 139"/>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1" name="テキスト ボックス 140"/>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0"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1" name="楕円 150"/>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2" name="テキスト ボックス 151"/>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3" name="楕円 152"/>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4" name="テキスト ボックス 153"/>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5" name="楕円 154"/>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56" name="テキスト ボックス 155"/>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8" name="テキスト ボックス 15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人口１人当たり１６</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千円となっており、類似団体</a:t>
          </a:r>
          <a:r>
            <a:rPr lang="ja-JP" altLang="en-US" sz="1100" b="1" i="0">
              <a:solidFill>
                <a:schemeClr val="dk1"/>
              </a:solidFill>
              <a:effectLst/>
              <a:latin typeface="+mn-lt"/>
              <a:ea typeface="+mn-ea"/>
              <a:cs typeface="+mn-cs"/>
            </a:rPr>
            <a:t>内</a:t>
          </a:r>
          <a:r>
            <a:rPr lang="ja-JP" altLang="ja-JP" sz="1100" b="1" i="0">
              <a:solidFill>
                <a:schemeClr val="dk1"/>
              </a:solidFill>
              <a:effectLst/>
              <a:latin typeface="+mn-lt"/>
              <a:ea typeface="+mn-ea"/>
              <a:cs typeface="+mn-cs"/>
            </a:rPr>
            <a:t>平均値を上回っています。</a:t>
          </a:r>
          <a:endParaRPr lang="ja-JP" altLang="ja-JP" sz="1400">
            <a:effectLst/>
          </a:endParaRPr>
        </a:p>
        <a:p>
          <a:pPr algn="l" rtl="1"/>
          <a:r>
            <a:rPr lang="ja-JP" altLang="ja-JP" sz="1100" b="1" i="0">
              <a:solidFill>
                <a:schemeClr val="dk1"/>
              </a:solidFill>
              <a:effectLst/>
              <a:latin typeface="+mn-lt"/>
              <a:ea typeface="+mn-ea"/>
              <a:cs typeface="+mn-cs"/>
            </a:rPr>
            <a:t>これは、消防や廃棄物処理などの業務を市単独で実施していることによるものと考えられます。</a:t>
          </a:r>
          <a:endParaRPr lang="ja-JP" altLang="ja-JP" sz="1400">
            <a:effectLst/>
          </a:endParaRPr>
        </a:p>
        <a:p>
          <a:pPr algn="l" rtl="1"/>
          <a:r>
            <a:rPr lang="ja-JP" altLang="ja-JP" sz="1100" b="1" i="0">
              <a:solidFill>
                <a:schemeClr val="dk1"/>
              </a:solidFill>
              <a:effectLst/>
              <a:latin typeface="+mn-lt"/>
              <a:ea typeface="+mn-ea"/>
              <a:cs typeface="+mn-cs"/>
            </a:rPr>
            <a:t>　今後はより一層、行財政改革を推進することにより改善を図ります。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82241</xdr:rowOff>
    </xdr:from>
    <xdr:to>
      <xdr:col>23</xdr:col>
      <xdr:colOff>133350</xdr:colOff>
      <xdr:row>84</xdr:row>
      <xdr:rowOff>126293</xdr:rowOff>
    </xdr:to>
    <xdr:cxnSp macro="">
      <xdr:nvCxnSpPr>
        <xdr:cNvPr id="191" name="直線コネクタ 190"/>
        <xdr:cNvCxnSpPr/>
      </xdr:nvCxnSpPr>
      <xdr:spPr>
        <a:xfrm>
          <a:off x="4114800" y="14484041"/>
          <a:ext cx="8382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62937</xdr:rowOff>
    </xdr:from>
    <xdr:to>
      <xdr:col>19</xdr:col>
      <xdr:colOff>133350</xdr:colOff>
      <xdr:row>84</xdr:row>
      <xdr:rowOff>82241</xdr:rowOff>
    </xdr:to>
    <xdr:cxnSp macro="">
      <xdr:nvCxnSpPr>
        <xdr:cNvPr id="194" name="直線コネクタ 193"/>
        <xdr:cNvCxnSpPr/>
      </xdr:nvCxnSpPr>
      <xdr:spPr>
        <a:xfrm>
          <a:off x="3225800" y="1446473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62937</xdr:rowOff>
    </xdr:from>
    <xdr:to>
      <xdr:col>15</xdr:col>
      <xdr:colOff>82550</xdr:colOff>
      <xdr:row>84</xdr:row>
      <xdr:rowOff>71913</xdr:rowOff>
    </xdr:to>
    <xdr:cxnSp macro="">
      <xdr:nvCxnSpPr>
        <xdr:cNvPr id="197" name="直線コネクタ 196"/>
        <xdr:cNvCxnSpPr/>
      </xdr:nvCxnSpPr>
      <xdr:spPr>
        <a:xfrm flipV="1">
          <a:off x="2336800" y="14464737"/>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43749</xdr:rowOff>
    </xdr:from>
    <xdr:to>
      <xdr:col>11</xdr:col>
      <xdr:colOff>31750</xdr:colOff>
      <xdr:row>84</xdr:row>
      <xdr:rowOff>71913</xdr:rowOff>
    </xdr:to>
    <xdr:cxnSp macro="">
      <xdr:nvCxnSpPr>
        <xdr:cNvPr id="200" name="直線コネクタ 199"/>
        <xdr:cNvCxnSpPr/>
      </xdr:nvCxnSpPr>
      <xdr:spPr>
        <a:xfrm>
          <a:off x="1447800" y="14445549"/>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88216</xdr:rowOff>
    </xdr:from>
    <xdr:to>
      <xdr:col>11</xdr:col>
      <xdr:colOff>82550</xdr:colOff>
      <xdr:row>84</xdr:row>
      <xdr:rowOff>18366</xdr:rowOff>
    </xdr:to>
    <xdr:sp macro="" textlink="">
      <xdr:nvSpPr>
        <xdr:cNvPr id="201" name="フローチャート: 判断 200"/>
        <xdr:cNvSpPr/>
      </xdr:nvSpPr>
      <xdr:spPr>
        <a:xfrm>
          <a:off x="2286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28543</xdr:rowOff>
    </xdr:from>
    <xdr:ext cx="762000" cy="259045"/>
    <xdr:sp macro="" textlink="">
      <xdr:nvSpPr>
        <xdr:cNvPr id="202" name="テキスト ボックス 201"/>
        <xdr:cNvSpPr txBox="1"/>
      </xdr:nvSpPr>
      <xdr:spPr>
        <a:xfrm>
          <a:off x="1955800" y="140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50280</xdr:rowOff>
    </xdr:from>
    <xdr:ext cx="762000" cy="259045"/>
    <xdr:sp macro="" textlink="">
      <xdr:nvSpPr>
        <xdr:cNvPr id="204" name="テキスト ボックス 203"/>
        <xdr:cNvSpPr txBox="1"/>
      </xdr:nvSpPr>
      <xdr:spPr>
        <a:xfrm>
          <a:off x="1066800" y="1393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75493</xdr:rowOff>
    </xdr:from>
    <xdr:to>
      <xdr:col>23</xdr:col>
      <xdr:colOff>184150</xdr:colOff>
      <xdr:row>85</xdr:row>
      <xdr:rowOff>5643</xdr:rowOff>
    </xdr:to>
    <xdr:sp macro="" textlink="">
      <xdr:nvSpPr>
        <xdr:cNvPr id="210" name="楕円 209"/>
        <xdr:cNvSpPr/>
      </xdr:nvSpPr>
      <xdr:spPr>
        <a:xfrm>
          <a:off x="4902200" y="144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47570</xdr:rowOff>
    </xdr:from>
    <xdr:ext cx="762000" cy="259045"/>
    <xdr:sp macro="" textlink="">
      <xdr:nvSpPr>
        <xdr:cNvPr id="211" name="人件費・物件費等の状況該当値テキスト"/>
        <xdr:cNvSpPr txBox="1"/>
      </xdr:nvSpPr>
      <xdr:spPr>
        <a:xfrm>
          <a:off x="5041900" y="144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31441</xdr:rowOff>
    </xdr:from>
    <xdr:to>
      <xdr:col>19</xdr:col>
      <xdr:colOff>184150</xdr:colOff>
      <xdr:row>84</xdr:row>
      <xdr:rowOff>133041</xdr:rowOff>
    </xdr:to>
    <xdr:sp macro="" textlink="">
      <xdr:nvSpPr>
        <xdr:cNvPr id="212" name="楕円 211"/>
        <xdr:cNvSpPr/>
      </xdr:nvSpPr>
      <xdr:spPr>
        <a:xfrm>
          <a:off x="4064000" y="144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117818</xdr:rowOff>
    </xdr:from>
    <xdr:ext cx="736600" cy="259045"/>
    <xdr:sp macro="" textlink="">
      <xdr:nvSpPr>
        <xdr:cNvPr id="213" name="テキスト ボックス 212"/>
        <xdr:cNvSpPr txBox="1"/>
      </xdr:nvSpPr>
      <xdr:spPr>
        <a:xfrm>
          <a:off x="3733800" y="1451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12137</xdr:rowOff>
    </xdr:from>
    <xdr:to>
      <xdr:col>15</xdr:col>
      <xdr:colOff>133350</xdr:colOff>
      <xdr:row>84</xdr:row>
      <xdr:rowOff>113737</xdr:rowOff>
    </xdr:to>
    <xdr:sp macro="" textlink="">
      <xdr:nvSpPr>
        <xdr:cNvPr id="214" name="楕円 213"/>
        <xdr:cNvSpPr/>
      </xdr:nvSpPr>
      <xdr:spPr>
        <a:xfrm>
          <a:off x="3175000" y="1441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98514</xdr:rowOff>
    </xdr:from>
    <xdr:ext cx="762000" cy="259045"/>
    <xdr:sp macro="" textlink="">
      <xdr:nvSpPr>
        <xdr:cNvPr id="215" name="テキスト ボックス 214"/>
        <xdr:cNvSpPr txBox="1"/>
      </xdr:nvSpPr>
      <xdr:spPr>
        <a:xfrm>
          <a:off x="2844800" y="1450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21113</xdr:rowOff>
    </xdr:from>
    <xdr:to>
      <xdr:col>11</xdr:col>
      <xdr:colOff>82550</xdr:colOff>
      <xdr:row>84</xdr:row>
      <xdr:rowOff>122713</xdr:rowOff>
    </xdr:to>
    <xdr:sp macro="" textlink="">
      <xdr:nvSpPr>
        <xdr:cNvPr id="216" name="楕円 215"/>
        <xdr:cNvSpPr/>
      </xdr:nvSpPr>
      <xdr:spPr>
        <a:xfrm>
          <a:off x="2286000" y="144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107490</xdr:rowOff>
    </xdr:from>
    <xdr:ext cx="762000" cy="259045"/>
    <xdr:sp macro="" textlink="">
      <xdr:nvSpPr>
        <xdr:cNvPr id="217" name="テキスト ボックス 216"/>
        <xdr:cNvSpPr txBox="1"/>
      </xdr:nvSpPr>
      <xdr:spPr>
        <a:xfrm>
          <a:off x="1955800" y="1450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164399</xdr:rowOff>
    </xdr:from>
    <xdr:to>
      <xdr:col>7</xdr:col>
      <xdr:colOff>31750</xdr:colOff>
      <xdr:row>84</xdr:row>
      <xdr:rowOff>94549</xdr:rowOff>
    </xdr:to>
    <xdr:sp macro="" textlink="">
      <xdr:nvSpPr>
        <xdr:cNvPr id="218" name="楕円 217"/>
        <xdr:cNvSpPr/>
      </xdr:nvSpPr>
      <xdr:spPr>
        <a:xfrm>
          <a:off x="1397000" y="143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79326</xdr:rowOff>
    </xdr:from>
    <xdr:ext cx="762000" cy="259045"/>
    <xdr:sp macro="" textlink="">
      <xdr:nvSpPr>
        <xdr:cNvPr id="219" name="テキスト ボックス 218"/>
        <xdr:cNvSpPr txBox="1"/>
      </xdr:nvSpPr>
      <xdr:spPr>
        <a:xfrm>
          <a:off x="1066800" y="1448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全国平均、類似団体</a:t>
          </a:r>
          <a:r>
            <a:rPr lang="ja-JP" altLang="en-US" sz="1100" b="1" i="0">
              <a:solidFill>
                <a:schemeClr val="dk1"/>
              </a:solidFill>
              <a:effectLst/>
              <a:latin typeface="+mn-lt"/>
              <a:ea typeface="+mn-ea"/>
              <a:cs typeface="+mn-cs"/>
            </a:rPr>
            <a:t>内</a:t>
          </a:r>
          <a:r>
            <a:rPr lang="ja-JP" altLang="ja-JP" sz="1100" b="1" i="0">
              <a:solidFill>
                <a:schemeClr val="dk1"/>
              </a:solidFill>
              <a:effectLst/>
              <a:latin typeface="+mn-lt"/>
              <a:ea typeface="+mn-ea"/>
              <a:cs typeface="+mn-cs"/>
            </a:rPr>
            <a:t>平均値を上回っています。</a:t>
          </a:r>
          <a:endParaRPr lang="ja-JP" altLang="ja-JP" sz="1400">
            <a:effectLst/>
          </a:endParaRPr>
        </a:p>
        <a:p>
          <a:pPr rtl="0" fontAlgn="base"/>
          <a:r>
            <a:rPr lang="ja-JP" altLang="ja-JP" sz="1100" b="1" i="0">
              <a:solidFill>
                <a:schemeClr val="dk1"/>
              </a:solidFill>
              <a:effectLst/>
              <a:latin typeface="+mn-lt"/>
              <a:ea typeface="+mn-ea"/>
              <a:cs typeface="+mn-cs"/>
            </a:rPr>
            <a:t>　職員の給与については、地域の民間企業の平均給与の状況を踏まえ、国及び県との比較も考慮しながら適正化に努めます</a:t>
          </a:r>
          <a:r>
            <a:rPr lang="ja-JP" altLang="ja-JP" sz="1100" b="1"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84364</xdr:rowOff>
    </xdr:to>
    <xdr:cxnSp macro="">
      <xdr:nvCxnSpPr>
        <xdr:cNvPr id="255" name="直線コネクタ 254"/>
        <xdr:cNvCxnSpPr/>
      </xdr:nvCxnSpPr>
      <xdr:spPr>
        <a:xfrm>
          <a:off x="16179800" y="148118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58" name="直線コネクタ 257"/>
        <xdr:cNvCxnSpPr/>
      </xdr:nvCxnSpPr>
      <xdr:spPr>
        <a:xfrm flipV="1">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118836</xdr:rowOff>
    </xdr:to>
    <xdr:cxnSp macro="">
      <xdr:nvCxnSpPr>
        <xdr:cNvPr id="261" name="直線コネクタ 260"/>
        <xdr:cNvCxnSpPr/>
      </xdr:nvCxnSpPr>
      <xdr:spPr>
        <a:xfrm>
          <a:off x="14401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136071</xdr:rowOff>
    </xdr:to>
    <xdr:cxnSp macro="">
      <xdr:nvCxnSpPr>
        <xdr:cNvPr id="264" name="直線コネクタ 263"/>
        <xdr:cNvCxnSpPr/>
      </xdr:nvCxnSpPr>
      <xdr:spPr>
        <a:xfrm flipV="1">
          <a:off x="13512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4" name="楕円 273"/>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5"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1" name="テキスト ボックス 280"/>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2" name="楕円 281"/>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3" name="テキスト ボックス 282"/>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定員適正化計画に基づき、人員の削減を行ってきましたが、全国・県平均、</a:t>
          </a:r>
          <a:r>
            <a:rPr lang="ja-JP" altLang="ja-JP" sz="1100" b="1">
              <a:solidFill>
                <a:schemeClr val="dk1"/>
              </a:solidFill>
              <a:effectLst/>
              <a:latin typeface="+mn-lt"/>
              <a:ea typeface="+mn-ea"/>
              <a:cs typeface="+mn-cs"/>
            </a:rPr>
            <a:t>類似団体</a:t>
          </a:r>
          <a:r>
            <a:rPr lang="ja-JP" altLang="en-US" sz="1100" b="1">
              <a:solidFill>
                <a:schemeClr val="dk1"/>
              </a:solidFill>
              <a:effectLst/>
              <a:latin typeface="+mn-lt"/>
              <a:ea typeface="+mn-ea"/>
              <a:cs typeface="+mn-cs"/>
            </a:rPr>
            <a:t>内</a:t>
          </a:r>
          <a:r>
            <a:rPr lang="ja-JP" altLang="ja-JP" sz="1100" b="1">
              <a:solidFill>
                <a:schemeClr val="dk1"/>
              </a:solidFill>
              <a:effectLst/>
              <a:latin typeface="+mn-lt"/>
              <a:ea typeface="+mn-ea"/>
              <a:cs typeface="+mn-cs"/>
            </a:rPr>
            <a:t>平均値を上回っています。</a:t>
          </a:r>
          <a:endParaRPr lang="ja-JP" altLang="ja-JP" sz="1400">
            <a:effectLst/>
          </a:endParaRPr>
        </a:p>
        <a:p>
          <a:pPr algn="l"/>
          <a:r>
            <a:rPr lang="ja-JP" altLang="ja-JP" sz="1100" b="1">
              <a:solidFill>
                <a:schemeClr val="dk1"/>
              </a:solidFill>
              <a:effectLst/>
              <a:latin typeface="+mn-lt"/>
              <a:ea typeface="+mn-ea"/>
              <a:cs typeface="+mn-cs"/>
            </a:rPr>
            <a:t>　今後も定員適正化計画に基づき、適正な定員管理に努めます。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57468</xdr:rowOff>
    </xdr:from>
    <xdr:to>
      <xdr:col>81</xdr:col>
      <xdr:colOff>44450</xdr:colOff>
      <xdr:row>64</xdr:row>
      <xdr:rowOff>59479</xdr:rowOff>
    </xdr:to>
    <xdr:cxnSp macro="">
      <xdr:nvCxnSpPr>
        <xdr:cNvPr id="318" name="直線コネクタ 317"/>
        <xdr:cNvCxnSpPr/>
      </xdr:nvCxnSpPr>
      <xdr:spPr>
        <a:xfrm>
          <a:off x="16179800" y="1103026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49424</xdr:rowOff>
    </xdr:from>
    <xdr:to>
      <xdr:col>77</xdr:col>
      <xdr:colOff>44450</xdr:colOff>
      <xdr:row>64</xdr:row>
      <xdr:rowOff>57468</xdr:rowOff>
    </xdr:to>
    <xdr:cxnSp macro="">
      <xdr:nvCxnSpPr>
        <xdr:cNvPr id="321" name="直線コネクタ 320"/>
        <xdr:cNvCxnSpPr/>
      </xdr:nvCxnSpPr>
      <xdr:spPr>
        <a:xfrm>
          <a:off x="15290800" y="1102222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43392</xdr:rowOff>
    </xdr:from>
    <xdr:to>
      <xdr:col>72</xdr:col>
      <xdr:colOff>203200</xdr:colOff>
      <xdr:row>64</xdr:row>
      <xdr:rowOff>49424</xdr:rowOff>
    </xdr:to>
    <xdr:cxnSp macro="">
      <xdr:nvCxnSpPr>
        <xdr:cNvPr id="324" name="直線コネクタ 323"/>
        <xdr:cNvCxnSpPr/>
      </xdr:nvCxnSpPr>
      <xdr:spPr>
        <a:xfrm>
          <a:off x="14401800" y="110161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21272</xdr:rowOff>
    </xdr:from>
    <xdr:to>
      <xdr:col>68</xdr:col>
      <xdr:colOff>152400</xdr:colOff>
      <xdr:row>64</xdr:row>
      <xdr:rowOff>43392</xdr:rowOff>
    </xdr:to>
    <xdr:cxnSp macro="">
      <xdr:nvCxnSpPr>
        <xdr:cNvPr id="327" name="直線コネクタ 326"/>
        <xdr:cNvCxnSpPr/>
      </xdr:nvCxnSpPr>
      <xdr:spPr>
        <a:xfrm>
          <a:off x="13512800" y="109940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28" name="フローチャート: 判断 327"/>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14410</xdr:rowOff>
    </xdr:from>
    <xdr:ext cx="762000" cy="259045"/>
    <xdr:sp macro="" textlink="">
      <xdr:nvSpPr>
        <xdr:cNvPr id="329" name="テキスト ボックス 328"/>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1" name="テキスト ボックス 330"/>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37" name="楕円 336"/>
        <xdr:cNvSpPr/>
      </xdr:nvSpPr>
      <xdr:spPr>
        <a:xfrm>
          <a:off x="16967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152206</xdr:rowOff>
    </xdr:from>
    <xdr:ext cx="762000" cy="259045"/>
    <xdr:sp macro="" textlink="">
      <xdr:nvSpPr>
        <xdr:cNvPr id="338" name="定員管理の状況該当値テキスト"/>
        <xdr:cNvSpPr txBox="1"/>
      </xdr:nvSpPr>
      <xdr:spPr>
        <a:xfrm>
          <a:off x="17106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6668</xdr:rowOff>
    </xdr:from>
    <xdr:to>
      <xdr:col>77</xdr:col>
      <xdr:colOff>95250</xdr:colOff>
      <xdr:row>64</xdr:row>
      <xdr:rowOff>108268</xdr:rowOff>
    </xdr:to>
    <xdr:sp macro="" textlink="">
      <xdr:nvSpPr>
        <xdr:cNvPr id="339" name="楕円 338"/>
        <xdr:cNvSpPr/>
      </xdr:nvSpPr>
      <xdr:spPr>
        <a:xfrm>
          <a:off x="16129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93045</xdr:rowOff>
    </xdr:from>
    <xdr:ext cx="736600" cy="259045"/>
    <xdr:sp macro="" textlink="">
      <xdr:nvSpPr>
        <xdr:cNvPr id="340" name="テキスト ボックス 339"/>
        <xdr:cNvSpPr txBox="1"/>
      </xdr:nvSpPr>
      <xdr:spPr>
        <a:xfrm>
          <a:off x="15798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170074</xdr:rowOff>
    </xdr:from>
    <xdr:to>
      <xdr:col>73</xdr:col>
      <xdr:colOff>44450</xdr:colOff>
      <xdr:row>64</xdr:row>
      <xdr:rowOff>100224</xdr:rowOff>
    </xdr:to>
    <xdr:sp macro="" textlink="">
      <xdr:nvSpPr>
        <xdr:cNvPr id="341" name="楕円 340"/>
        <xdr:cNvSpPr/>
      </xdr:nvSpPr>
      <xdr:spPr>
        <a:xfrm>
          <a:off x="15240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85001</xdr:rowOff>
    </xdr:from>
    <xdr:ext cx="762000" cy="259045"/>
    <xdr:sp macro="" textlink="">
      <xdr:nvSpPr>
        <xdr:cNvPr id="342" name="テキスト ボックス 341"/>
        <xdr:cNvSpPr txBox="1"/>
      </xdr:nvSpPr>
      <xdr:spPr>
        <a:xfrm>
          <a:off x="14909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164042</xdr:rowOff>
    </xdr:from>
    <xdr:to>
      <xdr:col>68</xdr:col>
      <xdr:colOff>203200</xdr:colOff>
      <xdr:row>64</xdr:row>
      <xdr:rowOff>94192</xdr:rowOff>
    </xdr:to>
    <xdr:sp macro="" textlink="">
      <xdr:nvSpPr>
        <xdr:cNvPr id="343" name="楕円 342"/>
        <xdr:cNvSpPr/>
      </xdr:nvSpPr>
      <xdr:spPr>
        <a:xfrm>
          <a:off x="14351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78969</xdr:rowOff>
    </xdr:from>
    <xdr:ext cx="762000" cy="259045"/>
    <xdr:sp macro="" textlink="">
      <xdr:nvSpPr>
        <xdr:cNvPr id="344" name="テキスト ボックス 343"/>
        <xdr:cNvSpPr txBox="1"/>
      </xdr:nvSpPr>
      <xdr:spPr>
        <a:xfrm>
          <a:off x="14020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141922</xdr:rowOff>
    </xdr:from>
    <xdr:to>
      <xdr:col>64</xdr:col>
      <xdr:colOff>152400</xdr:colOff>
      <xdr:row>64</xdr:row>
      <xdr:rowOff>72072</xdr:rowOff>
    </xdr:to>
    <xdr:sp macro="" textlink="">
      <xdr:nvSpPr>
        <xdr:cNvPr id="345" name="楕円 344"/>
        <xdr:cNvSpPr/>
      </xdr:nvSpPr>
      <xdr:spPr>
        <a:xfrm>
          <a:off x="13462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56849</xdr:rowOff>
    </xdr:from>
    <xdr:ext cx="762000" cy="259045"/>
    <xdr:sp macro="" textlink="">
      <xdr:nvSpPr>
        <xdr:cNvPr id="346" name="テキスト ボックス 345"/>
        <xdr:cNvSpPr txBox="1"/>
      </xdr:nvSpPr>
      <xdr:spPr>
        <a:xfrm>
          <a:off x="13131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実質公債費比率は１．</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％と、前年度と同様の数値となっています。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なお、単年度の数値において</a:t>
          </a:r>
          <a:r>
            <a:rPr lang="ja-JP" altLang="en-US" sz="1100" b="1" i="0">
              <a:solidFill>
                <a:schemeClr val="dk1"/>
              </a:solidFill>
              <a:effectLst/>
              <a:latin typeface="+mn-lt"/>
              <a:ea typeface="+mn-ea"/>
              <a:cs typeface="+mn-cs"/>
            </a:rPr>
            <a:t>も</a:t>
          </a:r>
          <a:r>
            <a:rPr lang="ja-JP" altLang="ja-JP" sz="1100" b="1" i="0">
              <a:solidFill>
                <a:schemeClr val="dk1"/>
              </a:solidFill>
              <a:effectLst/>
              <a:latin typeface="+mn-lt"/>
              <a:ea typeface="+mn-ea"/>
              <a:cs typeface="+mn-cs"/>
            </a:rPr>
            <a:t>、０．</a:t>
          </a:r>
          <a:r>
            <a:rPr lang="ja-JP" altLang="en-US" sz="1100" b="1" i="0">
              <a:solidFill>
                <a:schemeClr val="dk1"/>
              </a:solidFill>
              <a:effectLst/>
              <a:latin typeface="+mn-lt"/>
              <a:ea typeface="+mn-ea"/>
              <a:cs typeface="+mn-cs"/>
            </a:rPr>
            <a:t>３</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低下し</a:t>
          </a:r>
          <a:r>
            <a:rPr lang="ja-JP" altLang="ja-JP" sz="1100" b="1" i="0">
              <a:solidFill>
                <a:schemeClr val="dk1"/>
              </a:solidFill>
              <a:effectLst/>
              <a:latin typeface="+mn-lt"/>
              <a:ea typeface="+mn-ea"/>
              <a:cs typeface="+mn-cs"/>
            </a:rPr>
            <a:t>た</a:t>
          </a:r>
          <a:r>
            <a:rPr lang="ja-JP" altLang="en-US" sz="1100" b="1" i="0">
              <a:solidFill>
                <a:schemeClr val="dk1"/>
              </a:solidFill>
              <a:effectLst/>
              <a:latin typeface="+mn-lt"/>
              <a:ea typeface="+mn-ea"/>
              <a:cs typeface="+mn-cs"/>
            </a:rPr>
            <a:t>が</a:t>
          </a:r>
          <a:r>
            <a:rPr lang="ja-JP" altLang="ja-JP" sz="1100" b="1" i="0">
              <a:solidFill>
                <a:schemeClr val="dk1"/>
              </a:solidFill>
              <a:effectLst/>
              <a:latin typeface="+mn-lt"/>
              <a:ea typeface="+mn-ea"/>
              <a:cs typeface="+mn-cs"/>
            </a:rPr>
            <a:t>、今後も引き続き、財政指標を注視しつつ、交付税措置等を考慮した地方債発行に努めます。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28666</xdr:rowOff>
    </xdr:from>
    <xdr:to>
      <xdr:col>81</xdr:col>
      <xdr:colOff>44450</xdr:colOff>
      <xdr:row>38</xdr:row>
      <xdr:rowOff>49349</xdr:rowOff>
    </xdr:to>
    <xdr:cxnSp macro="">
      <xdr:nvCxnSpPr>
        <xdr:cNvPr id="381" name="直線コネクタ 380"/>
        <xdr:cNvCxnSpPr/>
      </xdr:nvCxnSpPr>
      <xdr:spPr>
        <a:xfrm flipV="1">
          <a:off x="16179800" y="654376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49349</xdr:rowOff>
    </xdr:from>
    <xdr:to>
      <xdr:col>77</xdr:col>
      <xdr:colOff>44450</xdr:colOff>
      <xdr:row>38</xdr:row>
      <xdr:rowOff>49349</xdr:rowOff>
    </xdr:to>
    <xdr:cxnSp macro="">
      <xdr:nvCxnSpPr>
        <xdr:cNvPr id="384" name="直線コネクタ 383"/>
        <xdr:cNvCxnSpPr/>
      </xdr:nvCxnSpPr>
      <xdr:spPr>
        <a:xfrm>
          <a:off x="15290800" y="656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49349</xdr:rowOff>
    </xdr:from>
    <xdr:to>
      <xdr:col>72</xdr:col>
      <xdr:colOff>203200</xdr:colOff>
      <xdr:row>38</xdr:row>
      <xdr:rowOff>118291</xdr:rowOff>
    </xdr:to>
    <xdr:cxnSp macro="">
      <xdr:nvCxnSpPr>
        <xdr:cNvPr id="387" name="直線コネクタ 386"/>
        <xdr:cNvCxnSpPr/>
      </xdr:nvCxnSpPr>
      <xdr:spPr>
        <a:xfrm flipV="1">
          <a:off x="14401800" y="65644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118291</xdr:rowOff>
    </xdr:from>
    <xdr:to>
      <xdr:col>68</xdr:col>
      <xdr:colOff>152400</xdr:colOff>
      <xdr:row>39</xdr:row>
      <xdr:rowOff>1996</xdr:rowOff>
    </xdr:to>
    <xdr:cxnSp macro="">
      <xdr:nvCxnSpPr>
        <xdr:cNvPr id="390" name="直線コネクタ 389"/>
        <xdr:cNvCxnSpPr/>
      </xdr:nvCxnSpPr>
      <xdr:spPr>
        <a:xfrm flipV="1">
          <a:off x="13512800" y="66333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1" name="フローチャート: 判断 390"/>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2" name="テキスト ボックス 391"/>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149316</xdr:rowOff>
    </xdr:from>
    <xdr:to>
      <xdr:col>81</xdr:col>
      <xdr:colOff>95250</xdr:colOff>
      <xdr:row>38</xdr:row>
      <xdr:rowOff>79466</xdr:rowOff>
    </xdr:to>
    <xdr:sp macro="" textlink="">
      <xdr:nvSpPr>
        <xdr:cNvPr id="400" name="楕円 399"/>
        <xdr:cNvSpPr/>
      </xdr:nvSpPr>
      <xdr:spPr>
        <a:xfrm>
          <a:off x="169672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165843</xdr:rowOff>
    </xdr:from>
    <xdr:ext cx="762000" cy="259045"/>
    <xdr:sp macro="" textlink="">
      <xdr:nvSpPr>
        <xdr:cNvPr id="401" name="公債費負担の状況該当値テキスト"/>
        <xdr:cNvSpPr txBox="1"/>
      </xdr:nvSpPr>
      <xdr:spPr>
        <a:xfrm>
          <a:off x="171069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169999</xdr:rowOff>
    </xdr:from>
    <xdr:to>
      <xdr:col>77</xdr:col>
      <xdr:colOff>95250</xdr:colOff>
      <xdr:row>38</xdr:row>
      <xdr:rowOff>100149</xdr:rowOff>
    </xdr:to>
    <xdr:sp macro="" textlink="">
      <xdr:nvSpPr>
        <xdr:cNvPr id="402" name="楕円 401"/>
        <xdr:cNvSpPr/>
      </xdr:nvSpPr>
      <xdr:spPr>
        <a:xfrm>
          <a:off x="16129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110326</xdr:rowOff>
    </xdr:from>
    <xdr:ext cx="736600" cy="259045"/>
    <xdr:sp macro="" textlink="">
      <xdr:nvSpPr>
        <xdr:cNvPr id="403" name="テキスト ボックス 402"/>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169999</xdr:rowOff>
    </xdr:from>
    <xdr:to>
      <xdr:col>73</xdr:col>
      <xdr:colOff>44450</xdr:colOff>
      <xdr:row>38</xdr:row>
      <xdr:rowOff>100149</xdr:rowOff>
    </xdr:to>
    <xdr:sp macro="" textlink="">
      <xdr:nvSpPr>
        <xdr:cNvPr id="404" name="楕円 403"/>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110326</xdr:rowOff>
    </xdr:from>
    <xdr:ext cx="762000" cy="259045"/>
    <xdr:sp macro="" textlink="">
      <xdr:nvSpPr>
        <xdr:cNvPr id="405" name="テキスト ボックス 404"/>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67491</xdr:rowOff>
    </xdr:from>
    <xdr:to>
      <xdr:col>68</xdr:col>
      <xdr:colOff>203200</xdr:colOff>
      <xdr:row>38</xdr:row>
      <xdr:rowOff>169091</xdr:rowOff>
    </xdr:to>
    <xdr:sp macro="" textlink="">
      <xdr:nvSpPr>
        <xdr:cNvPr id="406" name="楕円 405"/>
        <xdr:cNvSpPr/>
      </xdr:nvSpPr>
      <xdr:spPr>
        <a:xfrm>
          <a:off x="14351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7819</xdr:rowOff>
    </xdr:from>
    <xdr:ext cx="762000" cy="259045"/>
    <xdr:sp macro="" textlink="">
      <xdr:nvSpPr>
        <xdr:cNvPr id="407" name="テキスト ボックス 406"/>
        <xdr:cNvSpPr txBox="1"/>
      </xdr:nvSpPr>
      <xdr:spPr>
        <a:xfrm>
          <a:off x="14020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122646</xdr:rowOff>
    </xdr:from>
    <xdr:to>
      <xdr:col>64</xdr:col>
      <xdr:colOff>152400</xdr:colOff>
      <xdr:row>39</xdr:row>
      <xdr:rowOff>52796</xdr:rowOff>
    </xdr:to>
    <xdr:sp macro="" textlink="">
      <xdr:nvSpPr>
        <xdr:cNvPr id="408" name="楕円 407"/>
        <xdr:cNvSpPr/>
      </xdr:nvSpPr>
      <xdr:spPr>
        <a:xfrm>
          <a:off x="13462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62973</xdr:rowOff>
    </xdr:from>
    <xdr:ext cx="762000" cy="259045"/>
    <xdr:sp macro="" textlink="">
      <xdr:nvSpPr>
        <xdr:cNvPr id="409" name="テキスト ボックス 408"/>
        <xdr:cNvSpPr txBox="1"/>
      </xdr:nvSpPr>
      <xdr:spPr>
        <a:xfrm>
          <a:off x="13131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充当可能財源等が将来負担額を上回るため「－％」となっています。　</a:t>
          </a:r>
          <a:endParaRPr lang="ja-JP" altLang="ja-JP" sz="1400">
            <a:effectLst/>
          </a:endParaRPr>
        </a:p>
        <a:p>
          <a:pPr algn="l"/>
          <a:r>
            <a:rPr lang="ja-JP" altLang="ja-JP" sz="1100" b="1" i="0">
              <a:solidFill>
                <a:schemeClr val="dk1"/>
              </a:solidFill>
              <a:effectLst/>
              <a:latin typeface="+mn-lt"/>
              <a:ea typeface="+mn-ea"/>
              <a:cs typeface="+mn-cs"/>
            </a:rPr>
            <a:t>　今後、将来負担比率の増加に対応するためにも引き続き、健全な財政運営に向けた取り組みに努めます。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35264</xdr:rowOff>
    </xdr:from>
    <xdr:to>
      <xdr:col>68</xdr:col>
      <xdr:colOff>203200</xdr:colOff>
      <xdr:row>15</xdr:row>
      <xdr:rowOff>136864</xdr:rowOff>
    </xdr:to>
    <xdr:sp macro="" textlink="">
      <xdr:nvSpPr>
        <xdr:cNvPr id="449" name="フローチャート: 判断 448"/>
        <xdr:cNvSpPr/>
      </xdr:nvSpPr>
      <xdr:spPr>
        <a:xfrm>
          <a:off x="14351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147041</xdr:rowOff>
    </xdr:from>
    <xdr:ext cx="762000" cy="259045"/>
    <xdr:sp macro="" textlink="">
      <xdr:nvSpPr>
        <xdr:cNvPr id="450" name="テキスト ボックス 449"/>
        <xdr:cNvSpPr txBox="1"/>
      </xdr:nvSpPr>
      <xdr:spPr>
        <a:xfrm>
          <a:off x="14020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1" name="フローチャート: 判断 450"/>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2" name="テキスト ボックス 451"/>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人件費については、前年度と比較して</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６</a:t>
          </a:r>
          <a:r>
            <a:rPr lang="ja-JP" altLang="ja-JP" sz="1100" b="1" i="0">
              <a:solidFill>
                <a:schemeClr val="dk1"/>
              </a:solidFill>
              <a:effectLst/>
              <a:latin typeface="+mn-lt"/>
              <a:ea typeface="+mn-ea"/>
              <a:cs typeface="+mn-cs"/>
            </a:rPr>
            <a:t>ポイント低下しております。</a:t>
          </a:r>
          <a:endParaRPr lang="en-US" altLang="ja-JP" sz="1400" b="0" i="0">
            <a:solidFill>
              <a:schemeClr val="dk1"/>
            </a:solidFill>
            <a:effectLst/>
            <a:latin typeface="+mn-lt"/>
            <a:ea typeface="+mn-ea"/>
            <a:cs typeface="+mn-cs"/>
          </a:endParaRPr>
        </a:p>
        <a:p>
          <a:pPr algn="l" rtl="1"/>
          <a:r>
            <a:rPr lang="ja-JP" altLang="en-US" sz="1400" b="0" i="0" baseline="0">
              <a:solidFill>
                <a:schemeClr val="dk1"/>
              </a:solidFill>
              <a:effectLst/>
              <a:latin typeface="+mn-lt"/>
              <a:ea typeface="+mn-ea"/>
              <a:cs typeface="+mn-cs"/>
            </a:rPr>
            <a:t>　</a:t>
          </a:r>
          <a:r>
            <a:rPr lang="ja-JP" altLang="en-US" sz="1100" b="1" i="0" baseline="0">
              <a:solidFill>
                <a:schemeClr val="dk1"/>
              </a:solidFill>
              <a:effectLst/>
              <a:latin typeface="+mn-lt"/>
              <a:ea typeface="+mn-ea"/>
              <a:cs typeface="+mn-cs"/>
            </a:rPr>
            <a:t>今後</a:t>
          </a:r>
          <a:r>
            <a:rPr lang="ja-JP" altLang="ja-JP" sz="1100" b="1" i="0">
              <a:solidFill>
                <a:schemeClr val="dk1"/>
              </a:solidFill>
              <a:effectLst/>
              <a:latin typeface="+mn-lt"/>
              <a:ea typeface="+mn-ea"/>
              <a:cs typeface="+mn-cs"/>
            </a:rPr>
            <a:t>も定員適正化計画に基づき、引き続き人員の適正化に努めます。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39370</xdr:rowOff>
    </xdr:to>
    <xdr:cxnSp macro="">
      <xdr:nvCxnSpPr>
        <xdr:cNvPr id="66" name="直線コネクタ 65"/>
        <xdr:cNvCxnSpPr/>
      </xdr:nvCxnSpPr>
      <xdr:spPr>
        <a:xfrm flipV="1">
          <a:off x="3987800" y="6337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168910</xdr:rowOff>
    </xdr:to>
    <xdr:cxnSp macro="">
      <xdr:nvCxnSpPr>
        <xdr:cNvPr id="69" name="直線コネクタ 68"/>
        <xdr:cNvCxnSpPr/>
      </xdr:nvCxnSpPr>
      <xdr:spPr>
        <a:xfrm flipV="1">
          <a:off x="3098800" y="6383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168910</xdr:rowOff>
    </xdr:to>
    <xdr:cxnSp macro="">
      <xdr:nvCxnSpPr>
        <xdr:cNvPr id="72" name="直線コネクタ 71"/>
        <xdr:cNvCxnSpPr/>
      </xdr:nvCxnSpPr>
      <xdr:spPr>
        <a:xfrm>
          <a:off x="2209800" y="6375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54610</xdr:rowOff>
    </xdr:to>
    <xdr:cxnSp macro="">
      <xdr:nvCxnSpPr>
        <xdr:cNvPr id="75" name="直線コネクタ 74"/>
        <xdr:cNvCxnSpPr/>
      </xdr:nvCxnSpPr>
      <xdr:spPr>
        <a:xfrm flipV="1">
          <a:off x="1320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．１ポイント上昇しており、消防や廃棄物処理を市単独で行っているため、その施設管理等に係る経費が類似団体に比して大きくなっており、経常収支比率に占める物件費の割合も高い水準になっています。</a:t>
          </a:r>
          <a:endParaRPr lang="ja-JP" altLang="ja-JP" sz="1400">
            <a:effectLst/>
          </a:endParaRPr>
        </a:p>
        <a:p>
          <a:pPr algn="l"/>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今後も引き続き、亀山市行財政改革大綱に基づき、持続可能な健全財政を目指して行財政改革に取り組みます。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161290</xdr:rowOff>
    </xdr:from>
    <xdr:to>
      <xdr:col>82</xdr:col>
      <xdr:colOff>107950</xdr:colOff>
      <xdr:row>19</xdr:row>
      <xdr:rowOff>168910</xdr:rowOff>
    </xdr:to>
    <xdr:cxnSp macro="">
      <xdr:nvCxnSpPr>
        <xdr:cNvPr id="127" name="直線コネクタ 126"/>
        <xdr:cNvCxnSpPr/>
      </xdr:nvCxnSpPr>
      <xdr:spPr>
        <a:xfrm>
          <a:off x="15671800" y="3418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19</xdr:row>
      <xdr:rowOff>161290</xdr:rowOff>
    </xdr:to>
    <xdr:cxnSp macro="">
      <xdr:nvCxnSpPr>
        <xdr:cNvPr id="130" name="直線コネクタ 129"/>
        <xdr:cNvCxnSpPr/>
      </xdr:nvCxnSpPr>
      <xdr:spPr>
        <a:xfrm>
          <a:off x="14782800" y="3335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19</xdr:row>
      <xdr:rowOff>77470</xdr:rowOff>
    </xdr:to>
    <xdr:cxnSp macro="">
      <xdr:nvCxnSpPr>
        <xdr:cNvPr id="133" name="直線コネクタ 132"/>
        <xdr:cNvCxnSpPr/>
      </xdr:nvCxnSpPr>
      <xdr:spPr>
        <a:xfrm>
          <a:off x="13893800" y="3296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19</xdr:row>
      <xdr:rowOff>107950</xdr:rowOff>
    </xdr:to>
    <xdr:cxnSp macro="">
      <xdr:nvCxnSpPr>
        <xdr:cNvPr id="136" name="直線コネクタ 135"/>
        <xdr:cNvCxnSpPr/>
      </xdr:nvCxnSpPr>
      <xdr:spPr>
        <a:xfrm flipV="1">
          <a:off x="13004800" y="3296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6" name="楕円 145"/>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7" name="物件費該当値テキスト"/>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8" name="楕円 147"/>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9" name="テキスト ボックス 148"/>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50" name="楕円 149"/>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51" name="テキスト ボックス 150"/>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2" name="楕円 151"/>
        <xdr:cNvSpPr/>
      </xdr:nvSpPr>
      <xdr:spPr>
        <a:xfrm>
          <a:off x="13843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3" name="テキスト ボックス 152"/>
        <xdr:cNvSpPr txBox="1"/>
      </xdr:nvSpPr>
      <xdr:spPr>
        <a:xfrm>
          <a:off x="13512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扶助費については、年々上昇が見込まれておりますが、前年度と比較して、０．</a:t>
          </a:r>
          <a:r>
            <a:rPr lang="ja-JP" altLang="en-US" sz="1100" b="1" i="0">
              <a:solidFill>
                <a:schemeClr val="dk1"/>
              </a:solidFill>
              <a:effectLst/>
              <a:latin typeface="+mn-lt"/>
              <a:ea typeface="+mn-ea"/>
              <a:cs typeface="+mn-cs"/>
            </a:rPr>
            <a:t>４</a:t>
          </a:r>
          <a:r>
            <a:rPr lang="ja-JP" altLang="ja-JP" sz="1100" b="1" i="0">
              <a:solidFill>
                <a:schemeClr val="dk1"/>
              </a:solidFill>
              <a:effectLst/>
              <a:latin typeface="+mn-lt"/>
              <a:ea typeface="+mn-ea"/>
              <a:cs typeface="+mn-cs"/>
            </a:rPr>
            <a:t>ポイント低下しております。</a:t>
          </a:r>
          <a:endParaRPr lang="ja-JP" altLang="ja-JP" sz="1400">
            <a:effectLst/>
          </a:endParaRPr>
        </a:p>
        <a:p>
          <a:pPr rtl="0" eaLnBrk="1" fontAlgn="auto" latinLnBrk="0" hangingPunct="1"/>
          <a:r>
            <a:rPr lang="ja-JP" altLang="ja-JP" sz="1100" b="1" i="0">
              <a:solidFill>
                <a:schemeClr val="dk1"/>
              </a:solidFill>
              <a:effectLst/>
              <a:latin typeface="+mn-lt"/>
              <a:ea typeface="+mn-ea"/>
              <a:cs typeface="+mn-cs"/>
            </a:rPr>
            <a:t>　今後も資格審査等を適正に行うとともに各種手当への適正な給付に努めるなど、扶助費の上昇を極力抑制するよう努めます。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72136</xdr:rowOff>
    </xdr:from>
    <xdr:to>
      <xdr:col>24</xdr:col>
      <xdr:colOff>25400</xdr:colOff>
      <xdr:row>54</xdr:row>
      <xdr:rowOff>108712</xdr:rowOff>
    </xdr:to>
    <xdr:cxnSp macro="">
      <xdr:nvCxnSpPr>
        <xdr:cNvPr id="186" name="直線コネクタ 185"/>
        <xdr:cNvCxnSpPr/>
      </xdr:nvCxnSpPr>
      <xdr:spPr>
        <a:xfrm flipV="1">
          <a:off x="3987800" y="93304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108712</xdr:rowOff>
    </xdr:from>
    <xdr:to>
      <xdr:col>19</xdr:col>
      <xdr:colOff>187325</xdr:colOff>
      <xdr:row>54</xdr:row>
      <xdr:rowOff>127000</xdr:rowOff>
    </xdr:to>
    <xdr:cxnSp macro="">
      <xdr:nvCxnSpPr>
        <xdr:cNvPr id="189" name="直線コネクタ 188"/>
        <xdr:cNvCxnSpPr/>
      </xdr:nvCxnSpPr>
      <xdr:spPr>
        <a:xfrm flipV="1">
          <a:off x="3098800" y="9367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62992</xdr:rowOff>
    </xdr:from>
    <xdr:to>
      <xdr:col>15</xdr:col>
      <xdr:colOff>98425</xdr:colOff>
      <xdr:row>54</xdr:row>
      <xdr:rowOff>127000</xdr:rowOff>
    </xdr:to>
    <xdr:cxnSp macro="">
      <xdr:nvCxnSpPr>
        <xdr:cNvPr id="192" name="直線コネクタ 191"/>
        <xdr:cNvCxnSpPr/>
      </xdr:nvCxnSpPr>
      <xdr:spPr>
        <a:xfrm>
          <a:off x="2209800" y="9321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53848</xdr:rowOff>
    </xdr:from>
    <xdr:to>
      <xdr:col>11</xdr:col>
      <xdr:colOff>9525</xdr:colOff>
      <xdr:row>54</xdr:row>
      <xdr:rowOff>62992</xdr:rowOff>
    </xdr:to>
    <xdr:cxnSp macro="">
      <xdr:nvCxnSpPr>
        <xdr:cNvPr id="195" name="直線コネクタ 194"/>
        <xdr:cNvCxnSpPr/>
      </xdr:nvCxnSpPr>
      <xdr:spPr>
        <a:xfrm>
          <a:off x="1320800" y="9312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158496</xdr:rowOff>
    </xdr:from>
    <xdr:to>
      <xdr:col>11</xdr:col>
      <xdr:colOff>60325</xdr:colOff>
      <xdr:row>55</xdr:row>
      <xdr:rowOff>88646</xdr:rowOff>
    </xdr:to>
    <xdr:sp macro="" textlink="">
      <xdr:nvSpPr>
        <xdr:cNvPr id="196" name="フローチャート: 判断 195"/>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73423</xdr:rowOff>
    </xdr:from>
    <xdr:ext cx="762000" cy="259045"/>
    <xdr:sp macro="" textlink="">
      <xdr:nvSpPr>
        <xdr:cNvPr id="197" name="テキスト ボックス 196"/>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21336</xdr:rowOff>
    </xdr:from>
    <xdr:to>
      <xdr:col>24</xdr:col>
      <xdr:colOff>76200</xdr:colOff>
      <xdr:row>54</xdr:row>
      <xdr:rowOff>122936</xdr:rowOff>
    </xdr:to>
    <xdr:sp macro="" textlink="">
      <xdr:nvSpPr>
        <xdr:cNvPr id="205" name="楕円 204"/>
        <xdr:cNvSpPr/>
      </xdr:nvSpPr>
      <xdr:spPr>
        <a:xfrm>
          <a:off x="47752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37863</xdr:rowOff>
    </xdr:from>
    <xdr:ext cx="762000" cy="259045"/>
    <xdr:sp macro="" textlink="">
      <xdr:nvSpPr>
        <xdr:cNvPr id="206" name="扶助費該当値テキスト"/>
        <xdr:cNvSpPr txBox="1"/>
      </xdr:nvSpPr>
      <xdr:spPr>
        <a:xfrm>
          <a:off x="4914900" y="912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57912</xdr:rowOff>
    </xdr:from>
    <xdr:to>
      <xdr:col>20</xdr:col>
      <xdr:colOff>38100</xdr:colOff>
      <xdr:row>54</xdr:row>
      <xdr:rowOff>159512</xdr:rowOff>
    </xdr:to>
    <xdr:sp macro="" textlink="">
      <xdr:nvSpPr>
        <xdr:cNvPr id="207" name="楕円 206"/>
        <xdr:cNvSpPr/>
      </xdr:nvSpPr>
      <xdr:spPr>
        <a:xfrm>
          <a:off x="3937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169689</xdr:rowOff>
    </xdr:from>
    <xdr:ext cx="736600" cy="259045"/>
    <xdr:sp macro="" textlink="">
      <xdr:nvSpPr>
        <xdr:cNvPr id="208" name="テキスト ボックス 207"/>
        <xdr:cNvSpPr txBox="1"/>
      </xdr:nvSpPr>
      <xdr:spPr>
        <a:xfrm>
          <a:off x="3606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xdr:rowOff>
    </xdr:from>
    <xdr:to>
      <xdr:col>11</xdr:col>
      <xdr:colOff>60325</xdr:colOff>
      <xdr:row>54</xdr:row>
      <xdr:rowOff>113792</xdr:rowOff>
    </xdr:to>
    <xdr:sp macro="" textlink="">
      <xdr:nvSpPr>
        <xdr:cNvPr id="211" name="楕円 210"/>
        <xdr:cNvSpPr/>
      </xdr:nvSpPr>
      <xdr:spPr>
        <a:xfrm>
          <a:off x="2159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123969</xdr:rowOff>
    </xdr:from>
    <xdr:ext cx="762000" cy="259045"/>
    <xdr:sp macro="" textlink="">
      <xdr:nvSpPr>
        <xdr:cNvPr id="212" name="テキスト ボックス 211"/>
        <xdr:cNvSpPr txBox="1"/>
      </xdr:nvSpPr>
      <xdr:spPr>
        <a:xfrm>
          <a:off x="1828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xdr:rowOff>
    </xdr:from>
    <xdr:to>
      <xdr:col>6</xdr:col>
      <xdr:colOff>171450</xdr:colOff>
      <xdr:row>54</xdr:row>
      <xdr:rowOff>104648</xdr:rowOff>
    </xdr:to>
    <xdr:sp macro="" textlink="">
      <xdr:nvSpPr>
        <xdr:cNvPr id="213" name="楕円 212"/>
        <xdr:cNvSpPr/>
      </xdr:nvSpPr>
      <xdr:spPr>
        <a:xfrm>
          <a:off x="1270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114825</xdr:rowOff>
    </xdr:from>
    <xdr:ext cx="762000" cy="259045"/>
    <xdr:sp macro="" textlink="">
      <xdr:nvSpPr>
        <xdr:cNvPr id="214" name="テキスト ボックス 213"/>
        <xdr:cNvSpPr txBox="1"/>
      </xdr:nvSpPr>
      <xdr:spPr>
        <a:xfrm>
          <a:off x="939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前年度と比較し、０．</a:t>
          </a:r>
          <a:r>
            <a:rPr lang="ja-JP" altLang="en-US" sz="1100" b="1" i="0">
              <a:solidFill>
                <a:schemeClr val="dk1"/>
              </a:solidFill>
              <a:effectLst/>
              <a:latin typeface="+mn-lt"/>
              <a:ea typeface="+mn-ea"/>
              <a:cs typeface="+mn-cs"/>
            </a:rPr>
            <a:t>６</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しております。</a:t>
          </a:r>
          <a:endParaRPr lang="ja-JP" altLang="ja-JP" sz="1400">
            <a:effectLst/>
          </a:endParaRPr>
        </a:p>
        <a:p>
          <a:pPr algn="l" rtl="1"/>
          <a:r>
            <a:rPr lang="ja-JP" altLang="ja-JP" sz="1100" b="1" i="0">
              <a:solidFill>
                <a:schemeClr val="dk1"/>
              </a:solidFill>
              <a:effectLst/>
              <a:latin typeface="+mn-lt"/>
              <a:ea typeface="+mn-ea"/>
              <a:cs typeface="+mn-cs"/>
            </a:rPr>
            <a:t>　今後も引き続き、他会計の経営の健全化に努めるとともに、歳入確保、経費の縮減に努め、経営の健全化に努めます。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5080</xdr:rowOff>
    </xdr:to>
    <xdr:cxnSp macro="">
      <xdr:nvCxnSpPr>
        <xdr:cNvPr id="247" name="直線コネクタ 246"/>
        <xdr:cNvCxnSpPr/>
      </xdr:nvCxnSpPr>
      <xdr:spPr>
        <a:xfrm>
          <a:off x="15671800" y="9560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12700</xdr:rowOff>
    </xdr:to>
    <xdr:cxnSp macro="">
      <xdr:nvCxnSpPr>
        <xdr:cNvPr id="250" name="直線コネクタ 249"/>
        <xdr:cNvCxnSpPr/>
      </xdr:nvCxnSpPr>
      <xdr:spPr>
        <a:xfrm flipV="1">
          <a:off x="14782800" y="956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66040</xdr:rowOff>
    </xdr:to>
    <xdr:cxnSp macro="">
      <xdr:nvCxnSpPr>
        <xdr:cNvPr id="253" name="直線コネクタ 252"/>
        <xdr:cNvCxnSpPr/>
      </xdr:nvCxnSpPr>
      <xdr:spPr>
        <a:xfrm flipV="1">
          <a:off x="13893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57</xdr:row>
      <xdr:rowOff>16510</xdr:rowOff>
    </xdr:to>
    <xdr:cxnSp macro="">
      <xdr:nvCxnSpPr>
        <xdr:cNvPr id="256" name="直線コネクタ 255"/>
        <xdr:cNvCxnSpPr/>
      </xdr:nvCxnSpPr>
      <xdr:spPr>
        <a:xfrm flipV="1">
          <a:off x="13004800" y="9667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0</xdr:rowOff>
    </xdr:from>
    <xdr:to>
      <xdr:col>69</xdr:col>
      <xdr:colOff>142875</xdr:colOff>
      <xdr:row>56</xdr:row>
      <xdr:rowOff>101600</xdr:rowOff>
    </xdr:to>
    <xdr:sp macro="" textlink="">
      <xdr:nvSpPr>
        <xdr:cNvPr id="257" name="フローチャート: 判断 256"/>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58" name="テキスト ボックス 257"/>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6" name="楕円 265"/>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7"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8" name="楕円 267"/>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69" name="テキスト ボックス 268"/>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2" name="楕円 271"/>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73" name="テキスト ボックス 272"/>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5" name="テキスト ボックス 274"/>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a:t>
          </a:r>
          <a:r>
            <a:rPr lang="ja-JP" altLang="en-US" sz="1100" b="1" i="0">
              <a:solidFill>
                <a:schemeClr val="dk1"/>
              </a:solidFill>
              <a:effectLst/>
              <a:latin typeface="+mn-lt"/>
              <a:ea typeface="+mn-ea"/>
              <a:cs typeface="+mn-cs"/>
            </a:rPr>
            <a:t>し、０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ポイントの上昇</a:t>
          </a:r>
          <a:r>
            <a:rPr lang="ja-JP" altLang="en-US" sz="1100" b="1" i="0">
              <a:solidFill>
                <a:schemeClr val="dk1"/>
              </a:solidFill>
              <a:effectLst/>
              <a:latin typeface="+mn-lt"/>
              <a:ea typeface="+mn-ea"/>
              <a:cs typeface="+mn-cs"/>
            </a:rPr>
            <a:t>しており</a:t>
          </a:r>
          <a:r>
            <a:rPr lang="ja-JP" altLang="ja-JP" sz="1100" b="1" i="0">
              <a:solidFill>
                <a:schemeClr val="dk1"/>
              </a:solidFill>
              <a:effectLst/>
              <a:latin typeface="+mn-lt"/>
              <a:ea typeface="+mn-ea"/>
              <a:cs typeface="+mn-cs"/>
            </a:rPr>
            <a:t>ます。</a:t>
          </a:r>
          <a:endParaRPr lang="ja-JP" altLang="ja-JP" sz="1400">
            <a:effectLst/>
          </a:endParaRPr>
        </a:p>
        <a:p>
          <a:pPr algn="l" rtl="1"/>
          <a:r>
            <a:rPr lang="ja-JP" altLang="ja-JP" sz="1100" b="1" i="0">
              <a:solidFill>
                <a:schemeClr val="dk1"/>
              </a:solidFill>
              <a:effectLst/>
              <a:latin typeface="+mn-lt"/>
              <a:ea typeface="+mn-ea"/>
              <a:cs typeface="+mn-cs"/>
            </a:rPr>
            <a:t>　今後も引き続き、他会計の経営の健全化</a:t>
          </a:r>
          <a:r>
            <a:rPr lang="ja-JP" altLang="en-US" sz="1100" b="1" i="0">
              <a:solidFill>
                <a:schemeClr val="dk1"/>
              </a:solidFill>
              <a:effectLst/>
              <a:latin typeface="+mn-lt"/>
              <a:ea typeface="+mn-ea"/>
              <a:cs typeface="+mn-cs"/>
            </a:rPr>
            <a:t>や</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団体</a:t>
          </a:r>
          <a:r>
            <a:rPr lang="ja-JP" altLang="ja-JP" sz="1100" b="1" i="0">
              <a:solidFill>
                <a:schemeClr val="dk1"/>
              </a:solidFill>
              <a:effectLst/>
              <a:latin typeface="+mn-lt"/>
              <a:ea typeface="+mn-ea"/>
              <a:cs typeface="+mn-cs"/>
            </a:rPr>
            <a:t>補助等の適正化</a:t>
          </a:r>
          <a:r>
            <a:rPr lang="ja-JP" altLang="en-US" sz="1100" b="1" i="0">
              <a:solidFill>
                <a:schemeClr val="dk1"/>
              </a:solidFill>
              <a:effectLst/>
              <a:latin typeface="+mn-lt"/>
              <a:ea typeface="+mn-ea"/>
              <a:cs typeface="+mn-cs"/>
            </a:rPr>
            <a:t>に努めるなど、</a:t>
          </a:r>
          <a:r>
            <a:rPr lang="ja-JP" altLang="ja-JP" sz="1100" b="1" i="0">
              <a:solidFill>
                <a:schemeClr val="dk1"/>
              </a:solidFill>
              <a:effectLst/>
              <a:latin typeface="+mn-lt"/>
              <a:ea typeface="+mn-ea"/>
              <a:cs typeface="+mn-cs"/>
            </a:rPr>
            <a:t>持続可能な健全財政を目指して行財政改革に取り組みます。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24130</xdr:rowOff>
    </xdr:to>
    <xdr:cxnSp macro="">
      <xdr:nvCxnSpPr>
        <xdr:cNvPr id="305" name="直線コネクタ 304"/>
        <xdr:cNvCxnSpPr/>
      </xdr:nvCxnSpPr>
      <xdr:spPr>
        <a:xfrm>
          <a:off x="15671800" y="6015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14986</xdr:rowOff>
    </xdr:to>
    <xdr:cxnSp macro="">
      <xdr:nvCxnSpPr>
        <xdr:cNvPr id="308" name="直線コネクタ 307"/>
        <xdr:cNvCxnSpPr/>
      </xdr:nvCxnSpPr>
      <xdr:spPr>
        <a:xfrm>
          <a:off x="14782800" y="6015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74422</xdr:rowOff>
    </xdr:to>
    <xdr:cxnSp macro="">
      <xdr:nvCxnSpPr>
        <xdr:cNvPr id="311" name="直線コネクタ 310"/>
        <xdr:cNvCxnSpPr/>
      </xdr:nvCxnSpPr>
      <xdr:spPr>
        <a:xfrm flipV="1">
          <a:off x="13893800" y="60157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35</xdr:row>
      <xdr:rowOff>74422</xdr:rowOff>
    </xdr:to>
    <xdr:cxnSp macro="">
      <xdr:nvCxnSpPr>
        <xdr:cNvPr id="314" name="直線コネクタ 313"/>
        <xdr:cNvCxnSpPr/>
      </xdr:nvCxnSpPr>
      <xdr:spPr>
        <a:xfrm>
          <a:off x="13004800" y="59105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5" name="フローチャート: 判断 314"/>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6" name="テキスト ボックス 315"/>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18" name="テキスト ボックス 317"/>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4" name="楕円 323"/>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5"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6" name="楕円 325"/>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7" name="テキスト ボックス 326"/>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8" name="楕円 327"/>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9" name="テキスト ボックス 328"/>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0" name="楕円 329"/>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1" name="テキスト ボックス 330"/>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2" name="楕円 331"/>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3" name="テキスト ボックス 332"/>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合併特例債の段階的な償還などに</a:t>
          </a:r>
          <a:r>
            <a:rPr lang="ja-JP" altLang="ja-JP" sz="1100" b="1" i="0">
              <a:solidFill>
                <a:schemeClr val="dk1"/>
              </a:solidFill>
              <a:effectLst/>
              <a:latin typeface="+mn-lt"/>
              <a:ea typeface="+mn-ea"/>
              <a:cs typeface="+mn-cs"/>
            </a:rPr>
            <a:t>より、前年度より０．</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ポイント低下しました。</a:t>
          </a:r>
          <a:endParaRPr lang="ja-JP" altLang="ja-JP" sz="1400">
            <a:effectLst/>
          </a:endParaRPr>
        </a:p>
        <a:p>
          <a:pPr algn="l" rtl="1"/>
          <a:r>
            <a:rPr lang="ja-JP" altLang="ja-JP" sz="1100" b="1" i="0">
              <a:solidFill>
                <a:schemeClr val="dk1"/>
              </a:solidFill>
              <a:effectLst/>
              <a:latin typeface="+mn-lt"/>
              <a:ea typeface="+mn-ea"/>
              <a:cs typeface="+mn-cs"/>
            </a:rPr>
            <a:t>　今後も可能な限り市債発行を抑制することで、公債費の抑制を図ります。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138430</xdr:rowOff>
    </xdr:to>
    <xdr:cxnSp macro="">
      <xdr:nvCxnSpPr>
        <xdr:cNvPr id="363" name="直線コネクタ 362"/>
        <xdr:cNvCxnSpPr/>
      </xdr:nvCxnSpPr>
      <xdr:spPr>
        <a:xfrm flipV="1">
          <a:off x="3987800" y="13335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8128</xdr:rowOff>
    </xdr:to>
    <xdr:cxnSp macro="">
      <xdr:nvCxnSpPr>
        <xdr:cNvPr id="366" name="直線コネクタ 365"/>
        <xdr:cNvCxnSpPr/>
      </xdr:nvCxnSpPr>
      <xdr:spPr>
        <a:xfrm flipV="1">
          <a:off x="3098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8128</xdr:rowOff>
    </xdr:to>
    <xdr:cxnSp macro="">
      <xdr:nvCxnSpPr>
        <xdr:cNvPr id="369" name="直線コネクタ 368"/>
        <xdr:cNvCxnSpPr/>
      </xdr:nvCxnSpPr>
      <xdr:spPr>
        <a:xfrm>
          <a:off x="2209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170435</xdr:rowOff>
    </xdr:to>
    <xdr:cxnSp macro="">
      <xdr:nvCxnSpPr>
        <xdr:cNvPr id="372" name="直線コネクタ 371"/>
        <xdr:cNvCxnSpPr/>
      </xdr:nvCxnSpPr>
      <xdr:spPr>
        <a:xfrm flipV="1">
          <a:off x="1320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3" name="フローチャート: 判断 37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4" name="テキスト ボックス 37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2" name="楕円 381"/>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3"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4" name="楕円 383"/>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5" name="テキスト ボックス 384"/>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6" name="楕円 385"/>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7" name="テキスト ボックス 386"/>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8" name="楕円 387"/>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9" name="テキスト ボックス 38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0" name="楕円 389"/>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1" name="テキスト ボックス 390"/>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ポイント低下しております。</a:t>
          </a:r>
          <a:endParaRPr lang="ja-JP" altLang="ja-JP" sz="1400">
            <a:effectLst/>
          </a:endParaRPr>
        </a:p>
        <a:p>
          <a:pPr algn="l" rtl="1"/>
          <a:r>
            <a:rPr lang="ja-JP" altLang="ja-JP" sz="1100" b="1" i="0">
              <a:solidFill>
                <a:schemeClr val="dk1"/>
              </a:solidFill>
              <a:effectLst/>
              <a:latin typeface="+mn-lt"/>
              <a:ea typeface="+mn-ea"/>
              <a:cs typeface="+mn-cs"/>
            </a:rPr>
            <a:t>　今後も引き続き、自主財源の確保を図るとともに、亀山市行財政改革大綱に基づき、持続可能な健全財政を目指して行財政改革に取り組みます。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21844</xdr:rowOff>
    </xdr:to>
    <xdr:cxnSp macro="">
      <xdr:nvCxnSpPr>
        <xdr:cNvPr id="422" name="直線コネクタ 421"/>
        <xdr:cNvCxnSpPr/>
      </xdr:nvCxnSpPr>
      <xdr:spPr>
        <a:xfrm flipV="1">
          <a:off x="15671800" y="13047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90424</xdr:rowOff>
    </xdr:to>
    <xdr:cxnSp macro="">
      <xdr:nvCxnSpPr>
        <xdr:cNvPr id="425" name="直線コネクタ 424"/>
        <xdr:cNvCxnSpPr/>
      </xdr:nvCxnSpPr>
      <xdr:spPr>
        <a:xfrm flipV="1">
          <a:off x="14782800" y="13052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90424</xdr:rowOff>
    </xdr:to>
    <xdr:cxnSp macro="">
      <xdr:nvCxnSpPr>
        <xdr:cNvPr id="428" name="直線コネクタ 427"/>
        <xdr:cNvCxnSpPr/>
      </xdr:nvCxnSpPr>
      <xdr:spPr>
        <a:xfrm>
          <a:off x="13893800" y="13074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44704</xdr:rowOff>
    </xdr:to>
    <xdr:cxnSp macro="">
      <xdr:nvCxnSpPr>
        <xdr:cNvPr id="431" name="直線コネクタ 430"/>
        <xdr:cNvCxnSpPr/>
      </xdr:nvCxnSpPr>
      <xdr:spPr>
        <a:xfrm>
          <a:off x="13004800" y="13033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2" name="フローチャート: 判断 43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33" name="テキスト ボックス 43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5" name="テキスト ボックス 43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1" name="楕円 440"/>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2"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3" name="楕円 442"/>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4" name="テキスト ボックス 443"/>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5" name="楕円 444"/>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46" name="テキスト ボックス 445"/>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47" name="楕円 446"/>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48" name="テキスト ボックス 447"/>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49" name="楕円 448"/>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0" name="テキスト ボックス 44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151063</xdr:rowOff>
    </xdr:from>
    <xdr:to>
      <xdr:col>29</xdr:col>
      <xdr:colOff>127000</xdr:colOff>
      <xdr:row>15</xdr:row>
      <xdr:rowOff>169547</xdr:rowOff>
    </xdr:to>
    <xdr:cxnSp macro="">
      <xdr:nvCxnSpPr>
        <xdr:cNvPr id="52" name="直線コネクタ 51"/>
        <xdr:cNvCxnSpPr/>
      </xdr:nvCxnSpPr>
      <xdr:spPr bwMode="auto">
        <a:xfrm flipV="1">
          <a:off x="5003800" y="2770438"/>
          <a:ext cx="6477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169547</xdr:rowOff>
    </xdr:from>
    <xdr:to>
      <xdr:col>26</xdr:col>
      <xdr:colOff>50800</xdr:colOff>
      <xdr:row>16</xdr:row>
      <xdr:rowOff>18753</xdr:rowOff>
    </xdr:to>
    <xdr:cxnSp macro="">
      <xdr:nvCxnSpPr>
        <xdr:cNvPr id="55" name="直線コネクタ 54"/>
        <xdr:cNvCxnSpPr/>
      </xdr:nvCxnSpPr>
      <xdr:spPr bwMode="auto">
        <a:xfrm flipV="1">
          <a:off x="4305300" y="2788922"/>
          <a:ext cx="698500" cy="2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17348</xdr:rowOff>
    </xdr:from>
    <xdr:to>
      <xdr:col>22</xdr:col>
      <xdr:colOff>114300</xdr:colOff>
      <xdr:row>16</xdr:row>
      <xdr:rowOff>18753</xdr:rowOff>
    </xdr:to>
    <xdr:cxnSp macro="">
      <xdr:nvCxnSpPr>
        <xdr:cNvPr id="58" name="直線コネクタ 57"/>
        <xdr:cNvCxnSpPr/>
      </xdr:nvCxnSpPr>
      <xdr:spPr bwMode="auto">
        <a:xfrm>
          <a:off x="3606800" y="2808173"/>
          <a:ext cx="698500" cy="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17348</xdr:rowOff>
    </xdr:from>
    <xdr:to>
      <xdr:col>18</xdr:col>
      <xdr:colOff>177800</xdr:colOff>
      <xdr:row>16</xdr:row>
      <xdr:rowOff>27276</xdr:rowOff>
    </xdr:to>
    <xdr:cxnSp macro="">
      <xdr:nvCxnSpPr>
        <xdr:cNvPr id="61" name="直線コネクタ 60"/>
        <xdr:cNvCxnSpPr/>
      </xdr:nvCxnSpPr>
      <xdr:spPr bwMode="auto">
        <a:xfrm flipV="1">
          <a:off x="2908300" y="2808173"/>
          <a:ext cx="6985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99234</xdr:rowOff>
    </xdr:from>
    <xdr:to>
      <xdr:col>19</xdr:col>
      <xdr:colOff>38100</xdr:colOff>
      <xdr:row>17</xdr:row>
      <xdr:rowOff>29384</xdr:rowOff>
    </xdr:to>
    <xdr:sp macro="" textlink="">
      <xdr:nvSpPr>
        <xdr:cNvPr id="62" name="フローチャート: 判断 61"/>
        <xdr:cNvSpPr/>
      </xdr:nvSpPr>
      <xdr:spPr bwMode="auto">
        <a:xfrm>
          <a:off x="3556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14161</xdr:rowOff>
    </xdr:from>
    <xdr:ext cx="762000" cy="259045"/>
    <xdr:sp macro="" textlink="">
      <xdr:nvSpPr>
        <xdr:cNvPr id="63" name="テキスト ボックス 62"/>
        <xdr:cNvSpPr txBox="1"/>
      </xdr:nvSpPr>
      <xdr:spPr>
        <a:xfrm>
          <a:off x="32258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56126</xdr:rowOff>
    </xdr:from>
    <xdr:ext cx="762000" cy="259045"/>
    <xdr:sp macro="" textlink="">
      <xdr:nvSpPr>
        <xdr:cNvPr id="65" name="テキスト ボックス 64"/>
        <xdr:cNvSpPr txBox="1"/>
      </xdr:nvSpPr>
      <xdr:spPr>
        <a:xfrm>
          <a:off x="2527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100263</xdr:rowOff>
    </xdr:from>
    <xdr:to>
      <xdr:col>29</xdr:col>
      <xdr:colOff>177800</xdr:colOff>
      <xdr:row>16</xdr:row>
      <xdr:rowOff>30413</xdr:rowOff>
    </xdr:to>
    <xdr:sp macro="" textlink="">
      <xdr:nvSpPr>
        <xdr:cNvPr id="71" name="楕円 70"/>
        <xdr:cNvSpPr/>
      </xdr:nvSpPr>
      <xdr:spPr bwMode="auto">
        <a:xfrm>
          <a:off x="5600700" y="27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116790</xdr:rowOff>
    </xdr:from>
    <xdr:ext cx="762000" cy="259045"/>
    <xdr:sp macro="" textlink="">
      <xdr:nvSpPr>
        <xdr:cNvPr id="72" name="人口1人当たり決算額の推移該当値テキスト130"/>
        <xdr:cNvSpPr txBox="1"/>
      </xdr:nvSpPr>
      <xdr:spPr>
        <a:xfrm>
          <a:off x="5740400" y="256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118747</xdr:rowOff>
    </xdr:from>
    <xdr:to>
      <xdr:col>26</xdr:col>
      <xdr:colOff>101600</xdr:colOff>
      <xdr:row>16</xdr:row>
      <xdr:rowOff>48897</xdr:rowOff>
    </xdr:to>
    <xdr:sp macro="" textlink="">
      <xdr:nvSpPr>
        <xdr:cNvPr id="73" name="楕円 72"/>
        <xdr:cNvSpPr/>
      </xdr:nvSpPr>
      <xdr:spPr bwMode="auto">
        <a:xfrm>
          <a:off x="4953000" y="273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59074</xdr:rowOff>
    </xdr:from>
    <xdr:ext cx="736600" cy="259045"/>
    <xdr:sp macro="" textlink="">
      <xdr:nvSpPr>
        <xdr:cNvPr id="74" name="テキスト ボックス 73"/>
        <xdr:cNvSpPr txBox="1"/>
      </xdr:nvSpPr>
      <xdr:spPr>
        <a:xfrm>
          <a:off x="4622800" y="250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139403</xdr:rowOff>
    </xdr:from>
    <xdr:to>
      <xdr:col>22</xdr:col>
      <xdr:colOff>165100</xdr:colOff>
      <xdr:row>16</xdr:row>
      <xdr:rowOff>69553</xdr:rowOff>
    </xdr:to>
    <xdr:sp macro="" textlink="">
      <xdr:nvSpPr>
        <xdr:cNvPr id="75" name="楕円 74"/>
        <xdr:cNvSpPr/>
      </xdr:nvSpPr>
      <xdr:spPr bwMode="auto">
        <a:xfrm>
          <a:off x="4254500" y="275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79730</xdr:rowOff>
    </xdr:from>
    <xdr:ext cx="762000" cy="259045"/>
    <xdr:sp macro="" textlink="">
      <xdr:nvSpPr>
        <xdr:cNvPr id="76" name="テキスト ボックス 75"/>
        <xdr:cNvSpPr txBox="1"/>
      </xdr:nvSpPr>
      <xdr:spPr>
        <a:xfrm>
          <a:off x="3924300" y="25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137998</xdr:rowOff>
    </xdr:from>
    <xdr:to>
      <xdr:col>19</xdr:col>
      <xdr:colOff>38100</xdr:colOff>
      <xdr:row>16</xdr:row>
      <xdr:rowOff>68148</xdr:rowOff>
    </xdr:to>
    <xdr:sp macro="" textlink="">
      <xdr:nvSpPr>
        <xdr:cNvPr id="77" name="楕円 76"/>
        <xdr:cNvSpPr/>
      </xdr:nvSpPr>
      <xdr:spPr bwMode="auto">
        <a:xfrm>
          <a:off x="3556000" y="275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78325</xdr:rowOff>
    </xdr:from>
    <xdr:ext cx="762000" cy="259045"/>
    <xdr:sp macro="" textlink="">
      <xdr:nvSpPr>
        <xdr:cNvPr id="78" name="テキスト ボックス 77"/>
        <xdr:cNvSpPr txBox="1"/>
      </xdr:nvSpPr>
      <xdr:spPr>
        <a:xfrm>
          <a:off x="3225800" y="252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147926</xdr:rowOff>
    </xdr:from>
    <xdr:to>
      <xdr:col>15</xdr:col>
      <xdr:colOff>101600</xdr:colOff>
      <xdr:row>16</xdr:row>
      <xdr:rowOff>78076</xdr:rowOff>
    </xdr:to>
    <xdr:sp macro="" textlink="">
      <xdr:nvSpPr>
        <xdr:cNvPr id="79" name="楕円 78"/>
        <xdr:cNvSpPr/>
      </xdr:nvSpPr>
      <xdr:spPr bwMode="auto">
        <a:xfrm>
          <a:off x="2857500" y="2767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88253</xdr:rowOff>
    </xdr:from>
    <xdr:ext cx="762000" cy="259045"/>
    <xdr:sp macro="" textlink="">
      <xdr:nvSpPr>
        <xdr:cNvPr id="80" name="テキスト ボックス 79"/>
        <xdr:cNvSpPr txBox="1"/>
      </xdr:nvSpPr>
      <xdr:spPr>
        <a:xfrm>
          <a:off x="2527300" y="253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53685</xdr:rowOff>
    </xdr:from>
    <xdr:to>
      <xdr:col>29</xdr:col>
      <xdr:colOff>127000</xdr:colOff>
      <xdr:row>37</xdr:row>
      <xdr:rowOff>74357</xdr:rowOff>
    </xdr:to>
    <xdr:cxnSp macro="">
      <xdr:nvCxnSpPr>
        <xdr:cNvPr id="115" name="直線コネクタ 114"/>
        <xdr:cNvCxnSpPr/>
      </xdr:nvCxnSpPr>
      <xdr:spPr bwMode="auto">
        <a:xfrm>
          <a:off x="5003800" y="7178385"/>
          <a:ext cx="647700" cy="2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53685</xdr:rowOff>
    </xdr:from>
    <xdr:to>
      <xdr:col>26</xdr:col>
      <xdr:colOff>50800</xdr:colOff>
      <xdr:row>37</xdr:row>
      <xdr:rowOff>96465</xdr:rowOff>
    </xdr:to>
    <xdr:cxnSp macro="">
      <xdr:nvCxnSpPr>
        <xdr:cNvPr id="118" name="直線コネクタ 117"/>
        <xdr:cNvCxnSpPr/>
      </xdr:nvCxnSpPr>
      <xdr:spPr bwMode="auto">
        <a:xfrm flipV="1">
          <a:off x="4305300" y="7178385"/>
          <a:ext cx="698500" cy="4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18154</xdr:rowOff>
    </xdr:from>
    <xdr:to>
      <xdr:col>22</xdr:col>
      <xdr:colOff>114300</xdr:colOff>
      <xdr:row>37</xdr:row>
      <xdr:rowOff>96465</xdr:rowOff>
    </xdr:to>
    <xdr:cxnSp macro="">
      <xdr:nvCxnSpPr>
        <xdr:cNvPr id="121" name="直線コネクタ 120"/>
        <xdr:cNvCxnSpPr/>
      </xdr:nvCxnSpPr>
      <xdr:spPr bwMode="auto">
        <a:xfrm>
          <a:off x="3606800" y="7142854"/>
          <a:ext cx="698500" cy="7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18154</xdr:rowOff>
    </xdr:from>
    <xdr:to>
      <xdr:col>18</xdr:col>
      <xdr:colOff>177800</xdr:colOff>
      <xdr:row>37</xdr:row>
      <xdr:rowOff>61685</xdr:rowOff>
    </xdr:to>
    <xdr:cxnSp macro="">
      <xdr:nvCxnSpPr>
        <xdr:cNvPr id="124" name="直線コネクタ 123"/>
        <xdr:cNvCxnSpPr/>
      </xdr:nvCxnSpPr>
      <xdr:spPr bwMode="auto">
        <a:xfrm flipV="1">
          <a:off x="2908300" y="7142854"/>
          <a:ext cx="698500" cy="4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32341</xdr:rowOff>
    </xdr:from>
    <xdr:to>
      <xdr:col>19</xdr:col>
      <xdr:colOff>38100</xdr:colOff>
      <xdr:row>35</xdr:row>
      <xdr:rowOff>133941</xdr:rowOff>
    </xdr:to>
    <xdr:sp macro="" textlink="">
      <xdr:nvSpPr>
        <xdr:cNvPr id="125" name="フローチャート: 判断 124"/>
        <xdr:cNvSpPr/>
      </xdr:nvSpPr>
      <xdr:spPr bwMode="auto">
        <a:xfrm>
          <a:off x="3556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144118</xdr:rowOff>
    </xdr:from>
    <xdr:ext cx="762000" cy="259045"/>
    <xdr:sp macro="" textlink="">
      <xdr:nvSpPr>
        <xdr:cNvPr id="126" name="テキスト ボックス 125"/>
        <xdr:cNvSpPr txBox="1"/>
      </xdr:nvSpPr>
      <xdr:spPr>
        <a:xfrm>
          <a:off x="3225800" y="64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188108</xdr:rowOff>
    </xdr:from>
    <xdr:ext cx="762000" cy="259045"/>
    <xdr:sp macro="" textlink="">
      <xdr:nvSpPr>
        <xdr:cNvPr id="128" name="テキスト ボックス 127"/>
        <xdr:cNvSpPr txBox="1"/>
      </xdr:nvSpPr>
      <xdr:spPr>
        <a:xfrm>
          <a:off x="2527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23557</xdr:rowOff>
    </xdr:from>
    <xdr:to>
      <xdr:col>29</xdr:col>
      <xdr:colOff>177800</xdr:colOff>
      <xdr:row>37</xdr:row>
      <xdr:rowOff>125157</xdr:rowOff>
    </xdr:to>
    <xdr:sp macro="" textlink="">
      <xdr:nvSpPr>
        <xdr:cNvPr id="134" name="楕円 133"/>
        <xdr:cNvSpPr/>
      </xdr:nvSpPr>
      <xdr:spPr bwMode="auto">
        <a:xfrm>
          <a:off x="5600700" y="714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167084</xdr:rowOff>
    </xdr:from>
    <xdr:ext cx="762000" cy="259045"/>
    <xdr:sp macro="" textlink="">
      <xdr:nvSpPr>
        <xdr:cNvPr id="135" name="人口1人当たり決算額の推移該当値テキスト445"/>
        <xdr:cNvSpPr txBox="1"/>
      </xdr:nvSpPr>
      <xdr:spPr>
        <a:xfrm>
          <a:off x="5740400" y="71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2885</xdr:rowOff>
    </xdr:from>
    <xdr:to>
      <xdr:col>26</xdr:col>
      <xdr:colOff>101600</xdr:colOff>
      <xdr:row>37</xdr:row>
      <xdr:rowOff>104485</xdr:rowOff>
    </xdr:to>
    <xdr:sp macro="" textlink="">
      <xdr:nvSpPr>
        <xdr:cNvPr id="136" name="楕円 135"/>
        <xdr:cNvSpPr/>
      </xdr:nvSpPr>
      <xdr:spPr bwMode="auto">
        <a:xfrm>
          <a:off x="4953000" y="712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89262</xdr:rowOff>
    </xdr:from>
    <xdr:ext cx="736600" cy="259045"/>
    <xdr:sp macro="" textlink="">
      <xdr:nvSpPr>
        <xdr:cNvPr id="137" name="テキスト ボックス 136"/>
        <xdr:cNvSpPr txBox="1"/>
      </xdr:nvSpPr>
      <xdr:spPr>
        <a:xfrm>
          <a:off x="4622800" y="721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45665</xdr:rowOff>
    </xdr:from>
    <xdr:to>
      <xdr:col>22</xdr:col>
      <xdr:colOff>165100</xdr:colOff>
      <xdr:row>37</xdr:row>
      <xdr:rowOff>147265</xdr:rowOff>
    </xdr:to>
    <xdr:sp macro="" textlink="">
      <xdr:nvSpPr>
        <xdr:cNvPr id="138" name="楕円 137"/>
        <xdr:cNvSpPr/>
      </xdr:nvSpPr>
      <xdr:spPr bwMode="auto">
        <a:xfrm>
          <a:off x="4254500" y="71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132042</xdr:rowOff>
    </xdr:from>
    <xdr:ext cx="762000" cy="259045"/>
    <xdr:sp macro="" textlink="">
      <xdr:nvSpPr>
        <xdr:cNvPr id="139" name="テキスト ボックス 138"/>
        <xdr:cNvSpPr txBox="1"/>
      </xdr:nvSpPr>
      <xdr:spPr>
        <a:xfrm>
          <a:off x="3924300" y="7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138804</xdr:rowOff>
    </xdr:from>
    <xdr:to>
      <xdr:col>19</xdr:col>
      <xdr:colOff>38100</xdr:colOff>
      <xdr:row>37</xdr:row>
      <xdr:rowOff>68954</xdr:rowOff>
    </xdr:to>
    <xdr:sp macro="" textlink="">
      <xdr:nvSpPr>
        <xdr:cNvPr id="140" name="楕円 139"/>
        <xdr:cNvSpPr/>
      </xdr:nvSpPr>
      <xdr:spPr bwMode="auto">
        <a:xfrm>
          <a:off x="3556000" y="709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53731</xdr:rowOff>
    </xdr:from>
    <xdr:ext cx="762000" cy="259045"/>
    <xdr:sp macro="" textlink="">
      <xdr:nvSpPr>
        <xdr:cNvPr id="141" name="テキスト ボックス 140"/>
        <xdr:cNvSpPr txBox="1"/>
      </xdr:nvSpPr>
      <xdr:spPr>
        <a:xfrm>
          <a:off x="3225800" y="71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10885</xdr:rowOff>
    </xdr:from>
    <xdr:to>
      <xdr:col>15</xdr:col>
      <xdr:colOff>101600</xdr:colOff>
      <xdr:row>37</xdr:row>
      <xdr:rowOff>112485</xdr:rowOff>
    </xdr:to>
    <xdr:sp macro="" textlink="">
      <xdr:nvSpPr>
        <xdr:cNvPr id="142" name="楕円 141"/>
        <xdr:cNvSpPr/>
      </xdr:nvSpPr>
      <xdr:spPr bwMode="auto">
        <a:xfrm>
          <a:off x="2857500" y="713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97262</xdr:rowOff>
    </xdr:from>
    <xdr:ext cx="762000" cy="259045"/>
    <xdr:sp macro="" textlink="">
      <xdr:nvSpPr>
        <xdr:cNvPr id="143" name="テキスト ボックス 142"/>
        <xdr:cNvSpPr txBox="1"/>
      </xdr:nvSpPr>
      <xdr:spPr>
        <a:xfrm>
          <a:off x="25273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125618</xdr:rowOff>
    </xdr:from>
    <xdr:to>
      <xdr:col>24</xdr:col>
      <xdr:colOff>63500</xdr:colOff>
      <xdr:row>34</xdr:row>
      <xdr:rowOff>23845</xdr:rowOff>
    </xdr:to>
    <xdr:cxnSp macro="">
      <xdr:nvCxnSpPr>
        <xdr:cNvPr id="59" name="直線コネクタ 58"/>
        <xdr:cNvCxnSpPr/>
      </xdr:nvCxnSpPr>
      <xdr:spPr>
        <a:xfrm>
          <a:off x="3797300" y="5783468"/>
          <a:ext cx="8382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125618</xdr:rowOff>
    </xdr:from>
    <xdr:to>
      <xdr:col>19</xdr:col>
      <xdr:colOff>177800</xdr:colOff>
      <xdr:row>33</xdr:row>
      <xdr:rowOff>159680</xdr:rowOff>
    </xdr:to>
    <xdr:cxnSp macro="">
      <xdr:nvCxnSpPr>
        <xdr:cNvPr id="62" name="直線コネクタ 61"/>
        <xdr:cNvCxnSpPr/>
      </xdr:nvCxnSpPr>
      <xdr:spPr>
        <a:xfrm flipV="1">
          <a:off x="2908300" y="5783468"/>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147724</xdr:rowOff>
    </xdr:from>
    <xdr:to>
      <xdr:col>15</xdr:col>
      <xdr:colOff>50800</xdr:colOff>
      <xdr:row>33</xdr:row>
      <xdr:rowOff>159680</xdr:rowOff>
    </xdr:to>
    <xdr:cxnSp macro="">
      <xdr:nvCxnSpPr>
        <xdr:cNvPr id="65" name="直線コネクタ 64"/>
        <xdr:cNvCxnSpPr/>
      </xdr:nvCxnSpPr>
      <xdr:spPr>
        <a:xfrm>
          <a:off x="2019300" y="5805574"/>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137894</xdr:rowOff>
    </xdr:from>
    <xdr:to>
      <xdr:col>10</xdr:col>
      <xdr:colOff>114300</xdr:colOff>
      <xdr:row>33</xdr:row>
      <xdr:rowOff>147724</xdr:rowOff>
    </xdr:to>
    <xdr:cxnSp macro="">
      <xdr:nvCxnSpPr>
        <xdr:cNvPr id="68" name="直線コネクタ 67"/>
        <xdr:cNvCxnSpPr/>
      </xdr:nvCxnSpPr>
      <xdr:spPr>
        <a:xfrm>
          <a:off x="1130300" y="579574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113955</xdr:rowOff>
    </xdr:from>
    <xdr:to>
      <xdr:col>10</xdr:col>
      <xdr:colOff>165100</xdr:colOff>
      <xdr:row>35</xdr:row>
      <xdr:rowOff>44105</xdr:rowOff>
    </xdr:to>
    <xdr:sp macro="" textlink="">
      <xdr:nvSpPr>
        <xdr:cNvPr id="69" name="フローチャート: 判断 68"/>
        <xdr:cNvSpPr/>
      </xdr:nvSpPr>
      <xdr:spPr>
        <a:xfrm>
          <a:off x="1968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35232</xdr:rowOff>
    </xdr:from>
    <xdr:ext cx="534377" cy="259045"/>
    <xdr:sp macro="" textlink="">
      <xdr:nvSpPr>
        <xdr:cNvPr id="70" name="テキスト ボックス 69"/>
        <xdr:cNvSpPr txBox="1"/>
      </xdr:nvSpPr>
      <xdr:spPr>
        <a:xfrm>
          <a:off x="1752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97777</xdr:rowOff>
    </xdr:from>
    <xdr:ext cx="534377" cy="259045"/>
    <xdr:sp macro="" textlink="">
      <xdr:nvSpPr>
        <xdr:cNvPr id="72" name="テキスト ボックス 71"/>
        <xdr:cNvSpPr txBox="1"/>
      </xdr:nvSpPr>
      <xdr:spPr>
        <a:xfrm>
          <a:off x="863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144495</xdr:rowOff>
    </xdr:from>
    <xdr:to>
      <xdr:col>24</xdr:col>
      <xdr:colOff>114300</xdr:colOff>
      <xdr:row>34</xdr:row>
      <xdr:rowOff>74645</xdr:rowOff>
    </xdr:to>
    <xdr:sp macro="" textlink="">
      <xdr:nvSpPr>
        <xdr:cNvPr id="78" name="楕円 77"/>
        <xdr:cNvSpPr/>
      </xdr:nvSpPr>
      <xdr:spPr>
        <a:xfrm>
          <a:off x="4584700" y="58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167372</xdr:rowOff>
    </xdr:from>
    <xdr:ext cx="534377" cy="259045"/>
    <xdr:sp macro="" textlink="">
      <xdr:nvSpPr>
        <xdr:cNvPr id="79" name="人件費該当値テキスト"/>
        <xdr:cNvSpPr txBox="1"/>
      </xdr:nvSpPr>
      <xdr:spPr>
        <a:xfrm>
          <a:off x="4686300" y="565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74818</xdr:rowOff>
    </xdr:from>
    <xdr:to>
      <xdr:col>20</xdr:col>
      <xdr:colOff>38100</xdr:colOff>
      <xdr:row>34</xdr:row>
      <xdr:rowOff>4968</xdr:rowOff>
    </xdr:to>
    <xdr:sp macro="" textlink="">
      <xdr:nvSpPr>
        <xdr:cNvPr id="80" name="楕円 79"/>
        <xdr:cNvSpPr/>
      </xdr:nvSpPr>
      <xdr:spPr>
        <a:xfrm>
          <a:off x="3746500" y="57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21495</xdr:rowOff>
    </xdr:from>
    <xdr:ext cx="534377" cy="259045"/>
    <xdr:sp macro="" textlink="">
      <xdr:nvSpPr>
        <xdr:cNvPr id="81" name="テキスト ボックス 80"/>
        <xdr:cNvSpPr txBox="1"/>
      </xdr:nvSpPr>
      <xdr:spPr>
        <a:xfrm>
          <a:off x="3530111" y="55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108880</xdr:rowOff>
    </xdr:from>
    <xdr:to>
      <xdr:col>15</xdr:col>
      <xdr:colOff>101600</xdr:colOff>
      <xdr:row>34</xdr:row>
      <xdr:rowOff>39030</xdr:rowOff>
    </xdr:to>
    <xdr:sp macro="" textlink="">
      <xdr:nvSpPr>
        <xdr:cNvPr id="82" name="楕円 81"/>
        <xdr:cNvSpPr/>
      </xdr:nvSpPr>
      <xdr:spPr>
        <a:xfrm>
          <a:off x="2857500" y="5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55557</xdr:rowOff>
    </xdr:from>
    <xdr:ext cx="534377" cy="259045"/>
    <xdr:sp macro="" textlink="">
      <xdr:nvSpPr>
        <xdr:cNvPr id="83" name="テキスト ボックス 82"/>
        <xdr:cNvSpPr txBox="1"/>
      </xdr:nvSpPr>
      <xdr:spPr>
        <a:xfrm>
          <a:off x="2641111" y="55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96924</xdr:rowOff>
    </xdr:from>
    <xdr:to>
      <xdr:col>10</xdr:col>
      <xdr:colOff>165100</xdr:colOff>
      <xdr:row>34</xdr:row>
      <xdr:rowOff>27074</xdr:rowOff>
    </xdr:to>
    <xdr:sp macro="" textlink="">
      <xdr:nvSpPr>
        <xdr:cNvPr id="84" name="楕円 83"/>
        <xdr:cNvSpPr/>
      </xdr:nvSpPr>
      <xdr:spPr>
        <a:xfrm>
          <a:off x="1968500" y="57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43601</xdr:rowOff>
    </xdr:from>
    <xdr:ext cx="534377" cy="259045"/>
    <xdr:sp macro="" textlink="">
      <xdr:nvSpPr>
        <xdr:cNvPr id="85" name="テキスト ボックス 84"/>
        <xdr:cNvSpPr txBox="1"/>
      </xdr:nvSpPr>
      <xdr:spPr>
        <a:xfrm>
          <a:off x="1752111" y="55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87094</xdr:rowOff>
    </xdr:from>
    <xdr:to>
      <xdr:col>6</xdr:col>
      <xdr:colOff>38100</xdr:colOff>
      <xdr:row>34</xdr:row>
      <xdr:rowOff>17244</xdr:rowOff>
    </xdr:to>
    <xdr:sp macro="" textlink="">
      <xdr:nvSpPr>
        <xdr:cNvPr id="86" name="楕円 85"/>
        <xdr:cNvSpPr/>
      </xdr:nvSpPr>
      <xdr:spPr>
        <a:xfrm>
          <a:off x="1079500" y="57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33771</xdr:rowOff>
    </xdr:from>
    <xdr:ext cx="534377" cy="259045"/>
    <xdr:sp macro="" textlink="">
      <xdr:nvSpPr>
        <xdr:cNvPr id="87" name="テキスト ボックス 86"/>
        <xdr:cNvSpPr txBox="1"/>
      </xdr:nvSpPr>
      <xdr:spPr>
        <a:xfrm>
          <a:off x="863111" y="55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71717</xdr:rowOff>
    </xdr:from>
    <xdr:to>
      <xdr:col>24</xdr:col>
      <xdr:colOff>63500</xdr:colOff>
      <xdr:row>55</xdr:row>
      <xdr:rowOff>102108</xdr:rowOff>
    </xdr:to>
    <xdr:cxnSp macro="">
      <xdr:nvCxnSpPr>
        <xdr:cNvPr id="117" name="直線コネクタ 116"/>
        <xdr:cNvCxnSpPr/>
      </xdr:nvCxnSpPr>
      <xdr:spPr>
        <a:xfrm flipV="1">
          <a:off x="3797300" y="9501467"/>
          <a:ext cx="8382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102108</xdr:rowOff>
    </xdr:from>
    <xdr:to>
      <xdr:col>19</xdr:col>
      <xdr:colOff>177800</xdr:colOff>
      <xdr:row>55</xdr:row>
      <xdr:rowOff>141567</xdr:rowOff>
    </xdr:to>
    <xdr:cxnSp macro="">
      <xdr:nvCxnSpPr>
        <xdr:cNvPr id="120" name="直線コネクタ 119"/>
        <xdr:cNvCxnSpPr/>
      </xdr:nvCxnSpPr>
      <xdr:spPr>
        <a:xfrm flipV="1">
          <a:off x="2908300" y="9531858"/>
          <a:ext cx="889000" cy="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111646</xdr:rowOff>
    </xdr:from>
    <xdr:to>
      <xdr:col>15</xdr:col>
      <xdr:colOff>50800</xdr:colOff>
      <xdr:row>55</xdr:row>
      <xdr:rowOff>141567</xdr:rowOff>
    </xdr:to>
    <xdr:cxnSp macro="">
      <xdr:nvCxnSpPr>
        <xdr:cNvPr id="123" name="直線コネクタ 122"/>
        <xdr:cNvCxnSpPr/>
      </xdr:nvCxnSpPr>
      <xdr:spPr>
        <a:xfrm>
          <a:off x="2019300" y="9541396"/>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111646</xdr:rowOff>
    </xdr:from>
    <xdr:to>
      <xdr:col>10</xdr:col>
      <xdr:colOff>114300</xdr:colOff>
      <xdr:row>55</xdr:row>
      <xdr:rowOff>125488</xdr:rowOff>
    </xdr:to>
    <xdr:cxnSp macro="">
      <xdr:nvCxnSpPr>
        <xdr:cNvPr id="126" name="直線コネクタ 125"/>
        <xdr:cNvCxnSpPr/>
      </xdr:nvCxnSpPr>
      <xdr:spPr>
        <a:xfrm flipV="1">
          <a:off x="1130300" y="9541396"/>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18618</xdr:rowOff>
    </xdr:from>
    <xdr:to>
      <xdr:col>10</xdr:col>
      <xdr:colOff>165100</xdr:colOff>
      <xdr:row>55</xdr:row>
      <xdr:rowOff>120218</xdr:rowOff>
    </xdr:to>
    <xdr:sp macro="" textlink="">
      <xdr:nvSpPr>
        <xdr:cNvPr id="127" name="フローチャート: 判断 126"/>
        <xdr:cNvSpPr/>
      </xdr:nvSpPr>
      <xdr:spPr>
        <a:xfrm>
          <a:off x="1968500" y="94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136745</xdr:rowOff>
    </xdr:from>
    <xdr:ext cx="534377" cy="259045"/>
    <xdr:sp macro="" textlink="">
      <xdr:nvSpPr>
        <xdr:cNvPr id="128" name="テキスト ボックス 127"/>
        <xdr:cNvSpPr txBox="1"/>
      </xdr:nvSpPr>
      <xdr:spPr>
        <a:xfrm>
          <a:off x="1752111" y="92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107840</xdr:rowOff>
    </xdr:from>
    <xdr:ext cx="534377" cy="259045"/>
    <xdr:sp macro="" textlink="">
      <xdr:nvSpPr>
        <xdr:cNvPr id="130" name="テキスト ボックス 129"/>
        <xdr:cNvSpPr txBox="1"/>
      </xdr:nvSpPr>
      <xdr:spPr>
        <a:xfrm>
          <a:off x="863111" y="97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20917</xdr:rowOff>
    </xdr:from>
    <xdr:to>
      <xdr:col>24</xdr:col>
      <xdr:colOff>114300</xdr:colOff>
      <xdr:row>55</xdr:row>
      <xdr:rowOff>122517</xdr:rowOff>
    </xdr:to>
    <xdr:sp macro="" textlink="">
      <xdr:nvSpPr>
        <xdr:cNvPr id="136" name="楕円 135"/>
        <xdr:cNvSpPr/>
      </xdr:nvSpPr>
      <xdr:spPr>
        <a:xfrm>
          <a:off x="4584700" y="9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43794</xdr:rowOff>
    </xdr:from>
    <xdr:ext cx="534377" cy="259045"/>
    <xdr:sp macro="" textlink="">
      <xdr:nvSpPr>
        <xdr:cNvPr id="137" name="物件費該当値テキスト"/>
        <xdr:cNvSpPr txBox="1"/>
      </xdr:nvSpPr>
      <xdr:spPr>
        <a:xfrm>
          <a:off x="4686300" y="93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51308</xdr:rowOff>
    </xdr:from>
    <xdr:to>
      <xdr:col>20</xdr:col>
      <xdr:colOff>38100</xdr:colOff>
      <xdr:row>55</xdr:row>
      <xdr:rowOff>152908</xdr:rowOff>
    </xdr:to>
    <xdr:sp macro="" textlink="">
      <xdr:nvSpPr>
        <xdr:cNvPr id="138" name="楕円 137"/>
        <xdr:cNvSpPr/>
      </xdr:nvSpPr>
      <xdr:spPr>
        <a:xfrm>
          <a:off x="3746500" y="94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169435</xdr:rowOff>
    </xdr:from>
    <xdr:ext cx="534377" cy="259045"/>
    <xdr:sp macro="" textlink="">
      <xdr:nvSpPr>
        <xdr:cNvPr id="139" name="テキスト ボックス 138"/>
        <xdr:cNvSpPr txBox="1"/>
      </xdr:nvSpPr>
      <xdr:spPr>
        <a:xfrm>
          <a:off x="3530111" y="92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90767</xdr:rowOff>
    </xdr:from>
    <xdr:to>
      <xdr:col>15</xdr:col>
      <xdr:colOff>101600</xdr:colOff>
      <xdr:row>56</xdr:row>
      <xdr:rowOff>20917</xdr:rowOff>
    </xdr:to>
    <xdr:sp macro="" textlink="">
      <xdr:nvSpPr>
        <xdr:cNvPr id="140" name="楕円 139"/>
        <xdr:cNvSpPr/>
      </xdr:nvSpPr>
      <xdr:spPr>
        <a:xfrm>
          <a:off x="2857500" y="95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37444</xdr:rowOff>
    </xdr:from>
    <xdr:ext cx="534377" cy="259045"/>
    <xdr:sp macro="" textlink="">
      <xdr:nvSpPr>
        <xdr:cNvPr id="141" name="テキスト ボックス 140"/>
        <xdr:cNvSpPr txBox="1"/>
      </xdr:nvSpPr>
      <xdr:spPr>
        <a:xfrm>
          <a:off x="2641111" y="92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60846</xdr:rowOff>
    </xdr:from>
    <xdr:to>
      <xdr:col>10</xdr:col>
      <xdr:colOff>165100</xdr:colOff>
      <xdr:row>55</xdr:row>
      <xdr:rowOff>162446</xdr:rowOff>
    </xdr:to>
    <xdr:sp macro="" textlink="">
      <xdr:nvSpPr>
        <xdr:cNvPr id="142" name="楕円 141"/>
        <xdr:cNvSpPr/>
      </xdr:nvSpPr>
      <xdr:spPr>
        <a:xfrm>
          <a:off x="1968500" y="94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153573</xdr:rowOff>
    </xdr:from>
    <xdr:ext cx="534377" cy="259045"/>
    <xdr:sp macro="" textlink="">
      <xdr:nvSpPr>
        <xdr:cNvPr id="143" name="テキスト ボックス 142"/>
        <xdr:cNvSpPr txBox="1"/>
      </xdr:nvSpPr>
      <xdr:spPr>
        <a:xfrm>
          <a:off x="1752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74688</xdr:rowOff>
    </xdr:from>
    <xdr:to>
      <xdr:col>6</xdr:col>
      <xdr:colOff>38100</xdr:colOff>
      <xdr:row>56</xdr:row>
      <xdr:rowOff>4838</xdr:rowOff>
    </xdr:to>
    <xdr:sp macro="" textlink="">
      <xdr:nvSpPr>
        <xdr:cNvPr id="144" name="楕円 143"/>
        <xdr:cNvSpPr/>
      </xdr:nvSpPr>
      <xdr:spPr>
        <a:xfrm>
          <a:off x="1079500" y="95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21365</xdr:rowOff>
    </xdr:from>
    <xdr:ext cx="534377" cy="259045"/>
    <xdr:sp macro="" textlink="">
      <xdr:nvSpPr>
        <xdr:cNvPr id="145" name="テキスト ボックス 144"/>
        <xdr:cNvSpPr txBox="1"/>
      </xdr:nvSpPr>
      <xdr:spPr>
        <a:xfrm>
          <a:off x="863111" y="92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9169</xdr:rowOff>
    </xdr:from>
    <xdr:to>
      <xdr:col>24</xdr:col>
      <xdr:colOff>63500</xdr:colOff>
      <xdr:row>74</xdr:row>
      <xdr:rowOff>96342</xdr:rowOff>
    </xdr:to>
    <xdr:cxnSp macro="">
      <xdr:nvCxnSpPr>
        <xdr:cNvPr id="174" name="直線コネクタ 173"/>
        <xdr:cNvCxnSpPr/>
      </xdr:nvCxnSpPr>
      <xdr:spPr>
        <a:xfrm flipV="1">
          <a:off x="3797300" y="12696469"/>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89713</xdr:rowOff>
    </xdr:from>
    <xdr:to>
      <xdr:col>19</xdr:col>
      <xdr:colOff>177800</xdr:colOff>
      <xdr:row>74</xdr:row>
      <xdr:rowOff>96342</xdr:rowOff>
    </xdr:to>
    <xdr:cxnSp macro="">
      <xdr:nvCxnSpPr>
        <xdr:cNvPr id="177" name="直線コネクタ 176"/>
        <xdr:cNvCxnSpPr/>
      </xdr:nvCxnSpPr>
      <xdr:spPr>
        <a:xfrm>
          <a:off x="2908300" y="12605563"/>
          <a:ext cx="8890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89713</xdr:rowOff>
    </xdr:from>
    <xdr:to>
      <xdr:col>15</xdr:col>
      <xdr:colOff>50800</xdr:colOff>
      <xdr:row>73</xdr:row>
      <xdr:rowOff>162027</xdr:rowOff>
    </xdr:to>
    <xdr:cxnSp macro="">
      <xdr:nvCxnSpPr>
        <xdr:cNvPr id="180" name="直線コネクタ 179"/>
        <xdr:cNvCxnSpPr/>
      </xdr:nvCxnSpPr>
      <xdr:spPr>
        <a:xfrm flipV="1">
          <a:off x="2019300" y="12605563"/>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162027</xdr:rowOff>
    </xdr:from>
    <xdr:to>
      <xdr:col>10</xdr:col>
      <xdr:colOff>114300</xdr:colOff>
      <xdr:row>75</xdr:row>
      <xdr:rowOff>13818</xdr:rowOff>
    </xdr:to>
    <xdr:cxnSp macro="">
      <xdr:nvCxnSpPr>
        <xdr:cNvPr id="183" name="直線コネクタ 182"/>
        <xdr:cNvCxnSpPr/>
      </xdr:nvCxnSpPr>
      <xdr:spPr>
        <a:xfrm flipV="1">
          <a:off x="1130300" y="12677877"/>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83719</xdr:rowOff>
    </xdr:from>
    <xdr:to>
      <xdr:col>10</xdr:col>
      <xdr:colOff>165100</xdr:colOff>
      <xdr:row>77</xdr:row>
      <xdr:rowOff>13869</xdr:rowOff>
    </xdr:to>
    <xdr:sp macro="" textlink="">
      <xdr:nvSpPr>
        <xdr:cNvPr id="184" name="フローチャート: 判断 183"/>
        <xdr:cNvSpPr/>
      </xdr:nvSpPr>
      <xdr:spPr>
        <a:xfrm>
          <a:off x="1968500" y="131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4996</xdr:rowOff>
    </xdr:from>
    <xdr:ext cx="469744" cy="259045"/>
    <xdr:sp macro="" textlink="">
      <xdr:nvSpPr>
        <xdr:cNvPr id="185" name="テキスト ボックス 184"/>
        <xdr:cNvSpPr txBox="1"/>
      </xdr:nvSpPr>
      <xdr:spPr>
        <a:xfrm>
          <a:off x="1784428" y="1320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29303</xdr:rowOff>
    </xdr:from>
    <xdr:ext cx="469744" cy="259045"/>
    <xdr:sp macro="" textlink="">
      <xdr:nvSpPr>
        <xdr:cNvPr id="187" name="テキスト ボックス 186"/>
        <xdr:cNvSpPr txBox="1"/>
      </xdr:nvSpPr>
      <xdr:spPr>
        <a:xfrm>
          <a:off x="895428" y="132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129819</xdr:rowOff>
    </xdr:from>
    <xdr:to>
      <xdr:col>24</xdr:col>
      <xdr:colOff>114300</xdr:colOff>
      <xdr:row>74</xdr:row>
      <xdr:rowOff>59969</xdr:rowOff>
    </xdr:to>
    <xdr:sp macro="" textlink="">
      <xdr:nvSpPr>
        <xdr:cNvPr id="193" name="楕円 192"/>
        <xdr:cNvSpPr/>
      </xdr:nvSpPr>
      <xdr:spPr>
        <a:xfrm>
          <a:off x="4584700" y="12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152696</xdr:rowOff>
    </xdr:from>
    <xdr:ext cx="534377" cy="259045"/>
    <xdr:sp macro="" textlink="">
      <xdr:nvSpPr>
        <xdr:cNvPr id="194" name="維持補修費該当値テキスト"/>
        <xdr:cNvSpPr txBox="1"/>
      </xdr:nvSpPr>
      <xdr:spPr>
        <a:xfrm>
          <a:off x="4686300" y="124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45542</xdr:rowOff>
    </xdr:from>
    <xdr:to>
      <xdr:col>20</xdr:col>
      <xdr:colOff>38100</xdr:colOff>
      <xdr:row>74</xdr:row>
      <xdr:rowOff>147142</xdr:rowOff>
    </xdr:to>
    <xdr:sp macro="" textlink="">
      <xdr:nvSpPr>
        <xdr:cNvPr id="195" name="楕円 194"/>
        <xdr:cNvSpPr/>
      </xdr:nvSpPr>
      <xdr:spPr>
        <a:xfrm>
          <a:off x="3746500" y="127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163669</xdr:rowOff>
    </xdr:from>
    <xdr:ext cx="534377" cy="259045"/>
    <xdr:sp macro="" textlink="">
      <xdr:nvSpPr>
        <xdr:cNvPr id="196" name="テキスト ボックス 195"/>
        <xdr:cNvSpPr txBox="1"/>
      </xdr:nvSpPr>
      <xdr:spPr>
        <a:xfrm>
          <a:off x="3530111" y="125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38913</xdr:rowOff>
    </xdr:from>
    <xdr:to>
      <xdr:col>15</xdr:col>
      <xdr:colOff>101600</xdr:colOff>
      <xdr:row>73</xdr:row>
      <xdr:rowOff>140513</xdr:rowOff>
    </xdr:to>
    <xdr:sp macro="" textlink="">
      <xdr:nvSpPr>
        <xdr:cNvPr id="197" name="楕円 196"/>
        <xdr:cNvSpPr/>
      </xdr:nvSpPr>
      <xdr:spPr>
        <a:xfrm>
          <a:off x="2857500" y="125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157040</xdr:rowOff>
    </xdr:from>
    <xdr:ext cx="534377" cy="259045"/>
    <xdr:sp macro="" textlink="">
      <xdr:nvSpPr>
        <xdr:cNvPr id="198" name="テキスト ボックス 197"/>
        <xdr:cNvSpPr txBox="1"/>
      </xdr:nvSpPr>
      <xdr:spPr>
        <a:xfrm>
          <a:off x="2641111" y="123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111227</xdr:rowOff>
    </xdr:from>
    <xdr:to>
      <xdr:col>10</xdr:col>
      <xdr:colOff>165100</xdr:colOff>
      <xdr:row>74</xdr:row>
      <xdr:rowOff>41377</xdr:rowOff>
    </xdr:to>
    <xdr:sp macro="" textlink="">
      <xdr:nvSpPr>
        <xdr:cNvPr id="199" name="楕円 198"/>
        <xdr:cNvSpPr/>
      </xdr:nvSpPr>
      <xdr:spPr>
        <a:xfrm>
          <a:off x="1968500" y="126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57904</xdr:rowOff>
    </xdr:from>
    <xdr:ext cx="534377" cy="259045"/>
    <xdr:sp macro="" textlink="">
      <xdr:nvSpPr>
        <xdr:cNvPr id="200" name="テキスト ボックス 199"/>
        <xdr:cNvSpPr txBox="1"/>
      </xdr:nvSpPr>
      <xdr:spPr>
        <a:xfrm>
          <a:off x="1752111" y="1240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134468</xdr:rowOff>
    </xdr:from>
    <xdr:to>
      <xdr:col>6</xdr:col>
      <xdr:colOff>38100</xdr:colOff>
      <xdr:row>75</xdr:row>
      <xdr:rowOff>64618</xdr:rowOff>
    </xdr:to>
    <xdr:sp macro="" textlink="">
      <xdr:nvSpPr>
        <xdr:cNvPr id="201" name="楕円 200"/>
        <xdr:cNvSpPr/>
      </xdr:nvSpPr>
      <xdr:spPr>
        <a:xfrm>
          <a:off x="1079500" y="128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81145</xdr:rowOff>
    </xdr:from>
    <xdr:ext cx="469744" cy="259045"/>
    <xdr:sp macro="" textlink="">
      <xdr:nvSpPr>
        <xdr:cNvPr id="202" name="テキスト ボックス 201"/>
        <xdr:cNvSpPr txBox="1"/>
      </xdr:nvSpPr>
      <xdr:spPr>
        <a:xfrm>
          <a:off x="895428" y="1259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166967</xdr:rowOff>
    </xdr:from>
    <xdr:to>
      <xdr:col>24</xdr:col>
      <xdr:colOff>63500</xdr:colOff>
      <xdr:row>96</xdr:row>
      <xdr:rowOff>17171</xdr:rowOff>
    </xdr:to>
    <xdr:cxnSp macro="">
      <xdr:nvCxnSpPr>
        <xdr:cNvPr id="232" name="直線コネクタ 231"/>
        <xdr:cNvCxnSpPr/>
      </xdr:nvCxnSpPr>
      <xdr:spPr>
        <a:xfrm>
          <a:off x="3797300" y="16454717"/>
          <a:ext cx="838200"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166967</xdr:rowOff>
    </xdr:from>
    <xdr:to>
      <xdr:col>19</xdr:col>
      <xdr:colOff>177800</xdr:colOff>
      <xdr:row>96</xdr:row>
      <xdr:rowOff>5981</xdr:rowOff>
    </xdr:to>
    <xdr:cxnSp macro="">
      <xdr:nvCxnSpPr>
        <xdr:cNvPr id="235" name="直線コネクタ 234"/>
        <xdr:cNvCxnSpPr/>
      </xdr:nvCxnSpPr>
      <xdr:spPr>
        <a:xfrm flipV="1">
          <a:off x="2908300" y="16454717"/>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5981</xdr:rowOff>
    </xdr:from>
    <xdr:to>
      <xdr:col>15</xdr:col>
      <xdr:colOff>50800</xdr:colOff>
      <xdr:row>96</xdr:row>
      <xdr:rowOff>69965</xdr:rowOff>
    </xdr:to>
    <xdr:cxnSp macro="">
      <xdr:nvCxnSpPr>
        <xdr:cNvPr id="238" name="直線コネクタ 237"/>
        <xdr:cNvCxnSpPr/>
      </xdr:nvCxnSpPr>
      <xdr:spPr>
        <a:xfrm flipV="1">
          <a:off x="2019300" y="16465181"/>
          <a:ext cx="889000" cy="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69965</xdr:rowOff>
    </xdr:from>
    <xdr:to>
      <xdr:col>10</xdr:col>
      <xdr:colOff>114300</xdr:colOff>
      <xdr:row>96</xdr:row>
      <xdr:rowOff>102464</xdr:rowOff>
    </xdr:to>
    <xdr:cxnSp macro="">
      <xdr:nvCxnSpPr>
        <xdr:cNvPr id="241" name="直線コネクタ 240"/>
        <xdr:cNvCxnSpPr/>
      </xdr:nvCxnSpPr>
      <xdr:spPr>
        <a:xfrm flipV="1">
          <a:off x="1130300" y="16529165"/>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148565</xdr:rowOff>
    </xdr:from>
    <xdr:to>
      <xdr:col>10</xdr:col>
      <xdr:colOff>165100</xdr:colOff>
      <xdr:row>96</xdr:row>
      <xdr:rowOff>78715</xdr:rowOff>
    </xdr:to>
    <xdr:sp macro="" textlink="">
      <xdr:nvSpPr>
        <xdr:cNvPr id="242" name="フローチャート: 判断 241"/>
        <xdr:cNvSpPr/>
      </xdr:nvSpPr>
      <xdr:spPr>
        <a:xfrm>
          <a:off x="1968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95242</xdr:rowOff>
    </xdr:from>
    <xdr:ext cx="534377" cy="259045"/>
    <xdr:sp macro="" textlink="">
      <xdr:nvSpPr>
        <xdr:cNvPr id="243" name="テキスト ボックス 242"/>
        <xdr:cNvSpPr txBox="1"/>
      </xdr:nvSpPr>
      <xdr:spPr>
        <a:xfrm>
          <a:off x="1752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137821</xdr:rowOff>
    </xdr:from>
    <xdr:to>
      <xdr:col>24</xdr:col>
      <xdr:colOff>114300</xdr:colOff>
      <xdr:row>96</xdr:row>
      <xdr:rowOff>67971</xdr:rowOff>
    </xdr:to>
    <xdr:sp macro="" textlink="">
      <xdr:nvSpPr>
        <xdr:cNvPr id="251" name="楕円 250"/>
        <xdr:cNvSpPr/>
      </xdr:nvSpPr>
      <xdr:spPr>
        <a:xfrm>
          <a:off x="4584700" y="164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116248</xdr:rowOff>
    </xdr:from>
    <xdr:ext cx="534377" cy="259045"/>
    <xdr:sp macro="" textlink="">
      <xdr:nvSpPr>
        <xdr:cNvPr id="252" name="扶助費該当値テキスト"/>
        <xdr:cNvSpPr txBox="1"/>
      </xdr:nvSpPr>
      <xdr:spPr>
        <a:xfrm>
          <a:off x="4686300" y="1640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116167</xdr:rowOff>
    </xdr:from>
    <xdr:to>
      <xdr:col>20</xdr:col>
      <xdr:colOff>38100</xdr:colOff>
      <xdr:row>96</xdr:row>
      <xdr:rowOff>46317</xdr:rowOff>
    </xdr:to>
    <xdr:sp macro="" textlink="">
      <xdr:nvSpPr>
        <xdr:cNvPr id="253" name="楕円 252"/>
        <xdr:cNvSpPr/>
      </xdr:nvSpPr>
      <xdr:spPr>
        <a:xfrm>
          <a:off x="3746500" y="164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37444</xdr:rowOff>
    </xdr:from>
    <xdr:ext cx="534377" cy="259045"/>
    <xdr:sp macro="" textlink="">
      <xdr:nvSpPr>
        <xdr:cNvPr id="254" name="テキスト ボックス 253"/>
        <xdr:cNvSpPr txBox="1"/>
      </xdr:nvSpPr>
      <xdr:spPr>
        <a:xfrm>
          <a:off x="3530111" y="164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126631</xdr:rowOff>
    </xdr:from>
    <xdr:to>
      <xdr:col>15</xdr:col>
      <xdr:colOff>101600</xdr:colOff>
      <xdr:row>96</xdr:row>
      <xdr:rowOff>56781</xdr:rowOff>
    </xdr:to>
    <xdr:sp macro="" textlink="">
      <xdr:nvSpPr>
        <xdr:cNvPr id="255" name="楕円 254"/>
        <xdr:cNvSpPr/>
      </xdr:nvSpPr>
      <xdr:spPr>
        <a:xfrm>
          <a:off x="2857500" y="164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47908</xdr:rowOff>
    </xdr:from>
    <xdr:ext cx="534377" cy="259045"/>
    <xdr:sp macro="" textlink="">
      <xdr:nvSpPr>
        <xdr:cNvPr id="256" name="テキスト ボックス 255"/>
        <xdr:cNvSpPr txBox="1"/>
      </xdr:nvSpPr>
      <xdr:spPr>
        <a:xfrm>
          <a:off x="2641111" y="165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19165</xdr:rowOff>
    </xdr:from>
    <xdr:to>
      <xdr:col>10</xdr:col>
      <xdr:colOff>165100</xdr:colOff>
      <xdr:row>96</xdr:row>
      <xdr:rowOff>120765</xdr:rowOff>
    </xdr:to>
    <xdr:sp macro="" textlink="">
      <xdr:nvSpPr>
        <xdr:cNvPr id="257" name="楕円 256"/>
        <xdr:cNvSpPr/>
      </xdr:nvSpPr>
      <xdr:spPr>
        <a:xfrm>
          <a:off x="1968500" y="164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111892</xdr:rowOff>
    </xdr:from>
    <xdr:ext cx="534377" cy="259045"/>
    <xdr:sp macro="" textlink="">
      <xdr:nvSpPr>
        <xdr:cNvPr id="258" name="テキスト ボックス 257"/>
        <xdr:cNvSpPr txBox="1"/>
      </xdr:nvSpPr>
      <xdr:spPr>
        <a:xfrm>
          <a:off x="1752111" y="16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51664</xdr:rowOff>
    </xdr:from>
    <xdr:to>
      <xdr:col>6</xdr:col>
      <xdr:colOff>38100</xdr:colOff>
      <xdr:row>96</xdr:row>
      <xdr:rowOff>153264</xdr:rowOff>
    </xdr:to>
    <xdr:sp macro="" textlink="">
      <xdr:nvSpPr>
        <xdr:cNvPr id="259" name="楕円 258"/>
        <xdr:cNvSpPr/>
      </xdr:nvSpPr>
      <xdr:spPr>
        <a:xfrm>
          <a:off x="1079500" y="16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144391</xdr:rowOff>
    </xdr:from>
    <xdr:ext cx="534377" cy="259045"/>
    <xdr:sp macro="" textlink="">
      <xdr:nvSpPr>
        <xdr:cNvPr id="260" name="テキスト ボックス 259"/>
        <xdr:cNvSpPr txBox="1"/>
      </xdr:nvSpPr>
      <xdr:spPr>
        <a:xfrm>
          <a:off x="863111" y="166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62205</xdr:rowOff>
    </xdr:from>
    <xdr:to>
      <xdr:col>55</xdr:col>
      <xdr:colOff>0</xdr:colOff>
      <xdr:row>37</xdr:row>
      <xdr:rowOff>110243</xdr:rowOff>
    </xdr:to>
    <xdr:cxnSp macro="">
      <xdr:nvCxnSpPr>
        <xdr:cNvPr id="291" name="直線コネクタ 290"/>
        <xdr:cNvCxnSpPr/>
      </xdr:nvCxnSpPr>
      <xdr:spPr>
        <a:xfrm flipV="1">
          <a:off x="9639300" y="6405855"/>
          <a:ext cx="838200" cy="4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90420</xdr:rowOff>
    </xdr:from>
    <xdr:to>
      <xdr:col>50</xdr:col>
      <xdr:colOff>114300</xdr:colOff>
      <xdr:row>37</xdr:row>
      <xdr:rowOff>110243</xdr:rowOff>
    </xdr:to>
    <xdr:cxnSp macro="">
      <xdr:nvCxnSpPr>
        <xdr:cNvPr id="294" name="直線コネクタ 293"/>
        <xdr:cNvCxnSpPr/>
      </xdr:nvCxnSpPr>
      <xdr:spPr>
        <a:xfrm>
          <a:off x="8750300" y="6434070"/>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56239</xdr:rowOff>
    </xdr:from>
    <xdr:to>
      <xdr:col>45</xdr:col>
      <xdr:colOff>177800</xdr:colOff>
      <xdr:row>37</xdr:row>
      <xdr:rowOff>90420</xdr:rowOff>
    </xdr:to>
    <xdr:cxnSp macro="">
      <xdr:nvCxnSpPr>
        <xdr:cNvPr id="297" name="直線コネクタ 296"/>
        <xdr:cNvCxnSpPr/>
      </xdr:nvCxnSpPr>
      <xdr:spPr>
        <a:xfrm>
          <a:off x="7861300" y="6399889"/>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56239</xdr:rowOff>
    </xdr:from>
    <xdr:to>
      <xdr:col>41</xdr:col>
      <xdr:colOff>50800</xdr:colOff>
      <xdr:row>37</xdr:row>
      <xdr:rowOff>147070</xdr:rowOff>
    </xdr:to>
    <xdr:cxnSp macro="">
      <xdr:nvCxnSpPr>
        <xdr:cNvPr id="300" name="直線コネクタ 299"/>
        <xdr:cNvCxnSpPr/>
      </xdr:nvCxnSpPr>
      <xdr:spPr>
        <a:xfrm flipV="1">
          <a:off x="6972300" y="6399889"/>
          <a:ext cx="8890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119108</xdr:rowOff>
    </xdr:from>
    <xdr:to>
      <xdr:col>41</xdr:col>
      <xdr:colOff>101600</xdr:colOff>
      <xdr:row>36</xdr:row>
      <xdr:rowOff>49258</xdr:rowOff>
    </xdr:to>
    <xdr:sp macro="" textlink="">
      <xdr:nvSpPr>
        <xdr:cNvPr id="301" name="フローチャート: 判断 300"/>
        <xdr:cNvSpPr/>
      </xdr:nvSpPr>
      <xdr:spPr>
        <a:xfrm>
          <a:off x="7810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65785</xdr:rowOff>
    </xdr:from>
    <xdr:ext cx="534377" cy="259045"/>
    <xdr:sp macro="" textlink="">
      <xdr:nvSpPr>
        <xdr:cNvPr id="302" name="テキスト ボックス 301"/>
        <xdr:cNvSpPr txBox="1"/>
      </xdr:nvSpPr>
      <xdr:spPr>
        <a:xfrm>
          <a:off x="7594111" y="58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11405</xdr:rowOff>
    </xdr:from>
    <xdr:to>
      <xdr:col>55</xdr:col>
      <xdr:colOff>50800</xdr:colOff>
      <xdr:row>37</xdr:row>
      <xdr:rowOff>113005</xdr:rowOff>
    </xdr:to>
    <xdr:sp macro="" textlink="">
      <xdr:nvSpPr>
        <xdr:cNvPr id="310" name="楕円 309"/>
        <xdr:cNvSpPr/>
      </xdr:nvSpPr>
      <xdr:spPr>
        <a:xfrm>
          <a:off x="10426700" y="63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161282</xdr:rowOff>
    </xdr:from>
    <xdr:ext cx="534377" cy="259045"/>
    <xdr:sp macro="" textlink="">
      <xdr:nvSpPr>
        <xdr:cNvPr id="311" name="補助費等該当値テキスト"/>
        <xdr:cNvSpPr txBox="1"/>
      </xdr:nvSpPr>
      <xdr:spPr>
        <a:xfrm>
          <a:off x="10528300" y="63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59443</xdr:rowOff>
    </xdr:from>
    <xdr:to>
      <xdr:col>50</xdr:col>
      <xdr:colOff>165100</xdr:colOff>
      <xdr:row>37</xdr:row>
      <xdr:rowOff>161043</xdr:rowOff>
    </xdr:to>
    <xdr:sp macro="" textlink="">
      <xdr:nvSpPr>
        <xdr:cNvPr id="312" name="楕円 311"/>
        <xdr:cNvSpPr/>
      </xdr:nvSpPr>
      <xdr:spPr>
        <a:xfrm>
          <a:off x="9588500" y="64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152170</xdr:rowOff>
    </xdr:from>
    <xdr:ext cx="534377" cy="259045"/>
    <xdr:sp macro="" textlink="">
      <xdr:nvSpPr>
        <xdr:cNvPr id="313" name="テキスト ボックス 312"/>
        <xdr:cNvSpPr txBox="1"/>
      </xdr:nvSpPr>
      <xdr:spPr>
        <a:xfrm>
          <a:off x="9372111" y="64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39620</xdr:rowOff>
    </xdr:from>
    <xdr:to>
      <xdr:col>46</xdr:col>
      <xdr:colOff>38100</xdr:colOff>
      <xdr:row>37</xdr:row>
      <xdr:rowOff>141220</xdr:rowOff>
    </xdr:to>
    <xdr:sp macro="" textlink="">
      <xdr:nvSpPr>
        <xdr:cNvPr id="314" name="楕円 313"/>
        <xdr:cNvSpPr/>
      </xdr:nvSpPr>
      <xdr:spPr>
        <a:xfrm>
          <a:off x="8699500" y="6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132347</xdr:rowOff>
    </xdr:from>
    <xdr:ext cx="534377" cy="259045"/>
    <xdr:sp macro="" textlink="">
      <xdr:nvSpPr>
        <xdr:cNvPr id="315" name="テキスト ボックス 314"/>
        <xdr:cNvSpPr txBox="1"/>
      </xdr:nvSpPr>
      <xdr:spPr>
        <a:xfrm>
          <a:off x="8483111" y="64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5439</xdr:rowOff>
    </xdr:from>
    <xdr:to>
      <xdr:col>41</xdr:col>
      <xdr:colOff>101600</xdr:colOff>
      <xdr:row>37</xdr:row>
      <xdr:rowOff>107039</xdr:rowOff>
    </xdr:to>
    <xdr:sp macro="" textlink="">
      <xdr:nvSpPr>
        <xdr:cNvPr id="316" name="楕円 315"/>
        <xdr:cNvSpPr/>
      </xdr:nvSpPr>
      <xdr:spPr>
        <a:xfrm>
          <a:off x="7810500" y="63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98166</xdr:rowOff>
    </xdr:from>
    <xdr:ext cx="534377" cy="259045"/>
    <xdr:sp macro="" textlink="">
      <xdr:nvSpPr>
        <xdr:cNvPr id="317" name="テキスト ボックス 316"/>
        <xdr:cNvSpPr txBox="1"/>
      </xdr:nvSpPr>
      <xdr:spPr>
        <a:xfrm>
          <a:off x="7594111" y="644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96270</xdr:rowOff>
    </xdr:from>
    <xdr:to>
      <xdr:col>36</xdr:col>
      <xdr:colOff>165100</xdr:colOff>
      <xdr:row>38</xdr:row>
      <xdr:rowOff>26420</xdr:rowOff>
    </xdr:to>
    <xdr:sp macro="" textlink="">
      <xdr:nvSpPr>
        <xdr:cNvPr id="318" name="楕円 317"/>
        <xdr:cNvSpPr/>
      </xdr:nvSpPr>
      <xdr:spPr>
        <a:xfrm>
          <a:off x="6921500" y="64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17546</xdr:rowOff>
    </xdr:from>
    <xdr:ext cx="534377" cy="259045"/>
    <xdr:sp macro="" textlink="">
      <xdr:nvSpPr>
        <xdr:cNvPr id="319" name="テキスト ボックス 318"/>
        <xdr:cNvSpPr txBox="1"/>
      </xdr:nvSpPr>
      <xdr:spPr>
        <a:xfrm>
          <a:off x="6705111" y="65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20576</xdr:rowOff>
    </xdr:from>
    <xdr:to>
      <xdr:col>55</xdr:col>
      <xdr:colOff>0</xdr:colOff>
      <xdr:row>58</xdr:row>
      <xdr:rowOff>39109</xdr:rowOff>
    </xdr:to>
    <xdr:cxnSp macro="">
      <xdr:nvCxnSpPr>
        <xdr:cNvPr id="346" name="直線コネクタ 345"/>
        <xdr:cNvCxnSpPr/>
      </xdr:nvCxnSpPr>
      <xdr:spPr>
        <a:xfrm>
          <a:off x="9639300" y="9964676"/>
          <a:ext cx="838200" cy="1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20576</xdr:rowOff>
    </xdr:from>
    <xdr:to>
      <xdr:col>50</xdr:col>
      <xdr:colOff>114300</xdr:colOff>
      <xdr:row>58</xdr:row>
      <xdr:rowOff>39781</xdr:rowOff>
    </xdr:to>
    <xdr:cxnSp macro="">
      <xdr:nvCxnSpPr>
        <xdr:cNvPr id="349" name="直線コネクタ 348"/>
        <xdr:cNvCxnSpPr/>
      </xdr:nvCxnSpPr>
      <xdr:spPr>
        <a:xfrm flipV="1">
          <a:off x="8750300" y="9964676"/>
          <a:ext cx="889000" cy="1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36080</xdr:rowOff>
    </xdr:from>
    <xdr:to>
      <xdr:col>45</xdr:col>
      <xdr:colOff>177800</xdr:colOff>
      <xdr:row>58</xdr:row>
      <xdr:rowOff>39781</xdr:rowOff>
    </xdr:to>
    <xdr:cxnSp macro="">
      <xdr:nvCxnSpPr>
        <xdr:cNvPr id="352" name="直線コネクタ 351"/>
        <xdr:cNvCxnSpPr/>
      </xdr:nvCxnSpPr>
      <xdr:spPr>
        <a:xfrm>
          <a:off x="7861300" y="9980180"/>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23640</xdr:rowOff>
    </xdr:from>
    <xdr:to>
      <xdr:col>41</xdr:col>
      <xdr:colOff>50800</xdr:colOff>
      <xdr:row>58</xdr:row>
      <xdr:rowOff>36080</xdr:rowOff>
    </xdr:to>
    <xdr:cxnSp macro="">
      <xdr:nvCxnSpPr>
        <xdr:cNvPr id="355" name="直線コネクタ 354"/>
        <xdr:cNvCxnSpPr/>
      </xdr:nvCxnSpPr>
      <xdr:spPr>
        <a:xfrm>
          <a:off x="6972300" y="9967740"/>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83169</xdr:rowOff>
    </xdr:from>
    <xdr:to>
      <xdr:col>41</xdr:col>
      <xdr:colOff>101600</xdr:colOff>
      <xdr:row>58</xdr:row>
      <xdr:rowOff>13319</xdr:rowOff>
    </xdr:to>
    <xdr:sp macro="" textlink="">
      <xdr:nvSpPr>
        <xdr:cNvPr id="356" name="フローチャート: 判断 355"/>
        <xdr:cNvSpPr/>
      </xdr:nvSpPr>
      <xdr:spPr>
        <a:xfrm>
          <a:off x="7810500" y="985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29846</xdr:rowOff>
    </xdr:from>
    <xdr:ext cx="534377" cy="259045"/>
    <xdr:sp macro="" textlink="">
      <xdr:nvSpPr>
        <xdr:cNvPr id="357" name="テキスト ボックス 356"/>
        <xdr:cNvSpPr txBox="1"/>
      </xdr:nvSpPr>
      <xdr:spPr>
        <a:xfrm>
          <a:off x="7594111" y="96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159759</xdr:rowOff>
    </xdr:from>
    <xdr:to>
      <xdr:col>55</xdr:col>
      <xdr:colOff>50800</xdr:colOff>
      <xdr:row>58</xdr:row>
      <xdr:rowOff>89909</xdr:rowOff>
    </xdr:to>
    <xdr:sp macro="" textlink="">
      <xdr:nvSpPr>
        <xdr:cNvPr id="365" name="楕円 364"/>
        <xdr:cNvSpPr/>
      </xdr:nvSpPr>
      <xdr:spPr>
        <a:xfrm>
          <a:off x="10426700" y="99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141226</xdr:rowOff>
    </xdr:from>
    <xdr:to>
      <xdr:col>50</xdr:col>
      <xdr:colOff>165100</xdr:colOff>
      <xdr:row>58</xdr:row>
      <xdr:rowOff>71376</xdr:rowOff>
    </xdr:to>
    <xdr:sp macro="" textlink="">
      <xdr:nvSpPr>
        <xdr:cNvPr id="367" name="楕円 366"/>
        <xdr:cNvSpPr/>
      </xdr:nvSpPr>
      <xdr:spPr>
        <a:xfrm>
          <a:off x="9588500" y="991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62503</xdr:rowOff>
    </xdr:from>
    <xdr:ext cx="534377" cy="259045"/>
    <xdr:sp macro="" textlink="">
      <xdr:nvSpPr>
        <xdr:cNvPr id="368" name="テキスト ボックス 367"/>
        <xdr:cNvSpPr txBox="1"/>
      </xdr:nvSpPr>
      <xdr:spPr>
        <a:xfrm>
          <a:off x="9372111" y="100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160431</xdr:rowOff>
    </xdr:from>
    <xdr:to>
      <xdr:col>46</xdr:col>
      <xdr:colOff>38100</xdr:colOff>
      <xdr:row>58</xdr:row>
      <xdr:rowOff>90581</xdr:rowOff>
    </xdr:to>
    <xdr:sp macro="" textlink="">
      <xdr:nvSpPr>
        <xdr:cNvPr id="369" name="楕円 368"/>
        <xdr:cNvSpPr/>
      </xdr:nvSpPr>
      <xdr:spPr>
        <a:xfrm>
          <a:off x="8699500" y="99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81708</xdr:rowOff>
    </xdr:from>
    <xdr:ext cx="534377" cy="259045"/>
    <xdr:sp macro="" textlink="">
      <xdr:nvSpPr>
        <xdr:cNvPr id="370" name="テキスト ボックス 369"/>
        <xdr:cNvSpPr txBox="1"/>
      </xdr:nvSpPr>
      <xdr:spPr>
        <a:xfrm>
          <a:off x="8483111" y="100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156730</xdr:rowOff>
    </xdr:from>
    <xdr:to>
      <xdr:col>41</xdr:col>
      <xdr:colOff>101600</xdr:colOff>
      <xdr:row>58</xdr:row>
      <xdr:rowOff>86880</xdr:rowOff>
    </xdr:to>
    <xdr:sp macro="" textlink="">
      <xdr:nvSpPr>
        <xdr:cNvPr id="371" name="楕円 370"/>
        <xdr:cNvSpPr/>
      </xdr:nvSpPr>
      <xdr:spPr>
        <a:xfrm>
          <a:off x="7810500" y="99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78007</xdr:rowOff>
    </xdr:from>
    <xdr:ext cx="534377" cy="259045"/>
    <xdr:sp macro="" textlink="">
      <xdr:nvSpPr>
        <xdr:cNvPr id="372" name="テキスト ボックス 371"/>
        <xdr:cNvSpPr txBox="1"/>
      </xdr:nvSpPr>
      <xdr:spPr>
        <a:xfrm>
          <a:off x="7594111" y="100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144290</xdr:rowOff>
    </xdr:from>
    <xdr:to>
      <xdr:col>36</xdr:col>
      <xdr:colOff>165100</xdr:colOff>
      <xdr:row>58</xdr:row>
      <xdr:rowOff>74440</xdr:rowOff>
    </xdr:to>
    <xdr:sp macro="" textlink="">
      <xdr:nvSpPr>
        <xdr:cNvPr id="373" name="楕円 372"/>
        <xdr:cNvSpPr/>
      </xdr:nvSpPr>
      <xdr:spPr>
        <a:xfrm>
          <a:off x="6921500" y="99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65567</xdr:rowOff>
    </xdr:from>
    <xdr:ext cx="534377" cy="259045"/>
    <xdr:sp macro="" textlink="">
      <xdr:nvSpPr>
        <xdr:cNvPr id="374" name="テキスト ボックス 373"/>
        <xdr:cNvSpPr txBox="1"/>
      </xdr:nvSpPr>
      <xdr:spPr>
        <a:xfrm>
          <a:off x="6705111" y="1000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143962</xdr:rowOff>
    </xdr:from>
    <xdr:to>
      <xdr:col>55</xdr:col>
      <xdr:colOff>0</xdr:colOff>
      <xdr:row>78</xdr:row>
      <xdr:rowOff>166436</xdr:rowOff>
    </xdr:to>
    <xdr:cxnSp macro="">
      <xdr:nvCxnSpPr>
        <xdr:cNvPr id="405" name="直線コネクタ 404"/>
        <xdr:cNvCxnSpPr/>
      </xdr:nvCxnSpPr>
      <xdr:spPr>
        <a:xfrm>
          <a:off x="9639300" y="13517062"/>
          <a:ext cx="838200" cy="2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143962</xdr:rowOff>
    </xdr:from>
    <xdr:to>
      <xdr:col>50</xdr:col>
      <xdr:colOff>114300</xdr:colOff>
      <xdr:row>79</xdr:row>
      <xdr:rowOff>40939</xdr:rowOff>
    </xdr:to>
    <xdr:cxnSp macro="">
      <xdr:nvCxnSpPr>
        <xdr:cNvPr id="408" name="直線コネクタ 407"/>
        <xdr:cNvCxnSpPr/>
      </xdr:nvCxnSpPr>
      <xdr:spPr>
        <a:xfrm flipV="1">
          <a:off x="8750300" y="13517062"/>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14202</xdr:rowOff>
    </xdr:from>
    <xdr:to>
      <xdr:col>45</xdr:col>
      <xdr:colOff>177800</xdr:colOff>
      <xdr:row>79</xdr:row>
      <xdr:rowOff>40939</xdr:rowOff>
    </xdr:to>
    <xdr:cxnSp macro="">
      <xdr:nvCxnSpPr>
        <xdr:cNvPr id="411" name="直線コネクタ 410"/>
        <xdr:cNvCxnSpPr/>
      </xdr:nvCxnSpPr>
      <xdr:spPr>
        <a:xfrm>
          <a:off x="7861300" y="13558752"/>
          <a:ext cx="889000" cy="2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127470</xdr:rowOff>
    </xdr:from>
    <xdr:to>
      <xdr:col>41</xdr:col>
      <xdr:colOff>50800</xdr:colOff>
      <xdr:row>79</xdr:row>
      <xdr:rowOff>14202</xdr:rowOff>
    </xdr:to>
    <xdr:cxnSp macro="">
      <xdr:nvCxnSpPr>
        <xdr:cNvPr id="414" name="直線コネクタ 413"/>
        <xdr:cNvCxnSpPr/>
      </xdr:nvCxnSpPr>
      <xdr:spPr>
        <a:xfrm>
          <a:off x="6972300" y="13500570"/>
          <a:ext cx="889000" cy="5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101172</xdr:rowOff>
    </xdr:from>
    <xdr:to>
      <xdr:col>41</xdr:col>
      <xdr:colOff>101600</xdr:colOff>
      <xdr:row>79</xdr:row>
      <xdr:rowOff>31322</xdr:rowOff>
    </xdr:to>
    <xdr:sp macro="" textlink="">
      <xdr:nvSpPr>
        <xdr:cNvPr id="415" name="フローチャート: 判断 414"/>
        <xdr:cNvSpPr/>
      </xdr:nvSpPr>
      <xdr:spPr>
        <a:xfrm>
          <a:off x="7810500" y="134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47849</xdr:rowOff>
    </xdr:from>
    <xdr:ext cx="534377" cy="259045"/>
    <xdr:sp macro="" textlink="">
      <xdr:nvSpPr>
        <xdr:cNvPr id="416" name="テキスト ボックス 415"/>
        <xdr:cNvSpPr txBox="1"/>
      </xdr:nvSpPr>
      <xdr:spPr>
        <a:xfrm>
          <a:off x="7594111" y="132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52131</xdr:rowOff>
    </xdr:from>
    <xdr:ext cx="534377" cy="259045"/>
    <xdr:sp macro="" textlink="">
      <xdr:nvSpPr>
        <xdr:cNvPr id="418" name="テキスト ボックス 417"/>
        <xdr:cNvSpPr txBox="1"/>
      </xdr:nvSpPr>
      <xdr:spPr>
        <a:xfrm>
          <a:off x="6705111" y="135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115636</xdr:rowOff>
    </xdr:from>
    <xdr:to>
      <xdr:col>55</xdr:col>
      <xdr:colOff>50800</xdr:colOff>
      <xdr:row>79</xdr:row>
      <xdr:rowOff>45786</xdr:rowOff>
    </xdr:to>
    <xdr:sp macro="" textlink="">
      <xdr:nvSpPr>
        <xdr:cNvPr id="424" name="楕円 423"/>
        <xdr:cNvSpPr/>
      </xdr:nvSpPr>
      <xdr:spPr>
        <a:xfrm>
          <a:off x="10426700" y="134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75013</xdr:rowOff>
    </xdr:from>
    <xdr:ext cx="534377" cy="259045"/>
    <xdr:sp macro="" textlink="">
      <xdr:nvSpPr>
        <xdr:cNvPr id="425" name="普通建設事業費 （ うち新規整備　）該当値テキスト"/>
        <xdr:cNvSpPr txBox="1"/>
      </xdr:nvSpPr>
      <xdr:spPr>
        <a:xfrm>
          <a:off x="10528300" y="132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93162</xdr:rowOff>
    </xdr:from>
    <xdr:to>
      <xdr:col>50</xdr:col>
      <xdr:colOff>165100</xdr:colOff>
      <xdr:row>79</xdr:row>
      <xdr:rowOff>23312</xdr:rowOff>
    </xdr:to>
    <xdr:sp macro="" textlink="">
      <xdr:nvSpPr>
        <xdr:cNvPr id="426" name="楕円 425"/>
        <xdr:cNvSpPr/>
      </xdr:nvSpPr>
      <xdr:spPr>
        <a:xfrm>
          <a:off x="9588500" y="134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39839</xdr:rowOff>
    </xdr:from>
    <xdr:ext cx="534377" cy="259045"/>
    <xdr:sp macro="" textlink="">
      <xdr:nvSpPr>
        <xdr:cNvPr id="427" name="テキスト ボックス 426"/>
        <xdr:cNvSpPr txBox="1"/>
      </xdr:nvSpPr>
      <xdr:spPr>
        <a:xfrm>
          <a:off x="9372111" y="132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161589</xdr:rowOff>
    </xdr:from>
    <xdr:to>
      <xdr:col>46</xdr:col>
      <xdr:colOff>38100</xdr:colOff>
      <xdr:row>79</xdr:row>
      <xdr:rowOff>91739</xdr:rowOff>
    </xdr:to>
    <xdr:sp macro="" textlink="">
      <xdr:nvSpPr>
        <xdr:cNvPr id="428" name="楕円 427"/>
        <xdr:cNvSpPr/>
      </xdr:nvSpPr>
      <xdr:spPr>
        <a:xfrm>
          <a:off x="8699500" y="135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82866</xdr:rowOff>
    </xdr:from>
    <xdr:ext cx="534377" cy="259045"/>
    <xdr:sp macro="" textlink="">
      <xdr:nvSpPr>
        <xdr:cNvPr id="429" name="テキスト ボックス 428"/>
        <xdr:cNvSpPr txBox="1"/>
      </xdr:nvSpPr>
      <xdr:spPr>
        <a:xfrm>
          <a:off x="8483111" y="136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134852</xdr:rowOff>
    </xdr:from>
    <xdr:to>
      <xdr:col>41</xdr:col>
      <xdr:colOff>101600</xdr:colOff>
      <xdr:row>79</xdr:row>
      <xdr:rowOff>65002</xdr:rowOff>
    </xdr:to>
    <xdr:sp macro="" textlink="">
      <xdr:nvSpPr>
        <xdr:cNvPr id="430" name="楕円 429"/>
        <xdr:cNvSpPr/>
      </xdr:nvSpPr>
      <xdr:spPr>
        <a:xfrm>
          <a:off x="7810500" y="135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56129</xdr:rowOff>
    </xdr:from>
    <xdr:ext cx="534377" cy="259045"/>
    <xdr:sp macro="" textlink="">
      <xdr:nvSpPr>
        <xdr:cNvPr id="431" name="テキスト ボックス 430"/>
        <xdr:cNvSpPr txBox="1"/>
      </xdr:nvSpPr>
      <xdr:spPr>
        <a:xfrm>
          <a:off x="7594111" y="136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76670</xdr:rowOff>
    </xdr:from>
    <xdr:to>
      <xdr:col>36</xdr:col>
      <xdr:colOff>165100</xdr:colOff>
      <xdr:row>79</xdr:row>
      <xdr:rowOff>6820</xdr:rowOff>
    </xdr:to>
    <xdr:sp macro="" textlink="">
      <xdr:nvSpPr>
        <xdr:cNvPr id="432" name="楕円 431"/>
        <xdr:cNvSpPr/>
      </xdr:nvSpPr>
      <xdr:spPr>
        <a:xfrm>
          <a:off x="6921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23347</xdr:rowOff>
    </xdr:from>
    <xdr:ext cx="534377" cy="259045"/>
    <xdr:sp macro="" textlink="">
      <xdr:nvSpPr>
        <xdr:cNvPr id="433" name="テキスト ボックス 432"/>
        <xdr:cNvSpPr txBox="1"/>
      </xdr:nvSpPr>
      <xdr:spPr>
        <a:xfrm>
          <a:off x="6705111" y="132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90274</xdr:rowOff>
    </xdr:from>
    <xdr:to>
      <xdr:col>55</xdr:col>
      <xdr:colOff>0</xdr:colOff>
      <xdr:row>98</xdr:row>
      <xdr:rowOff>131487</xdr:rowOff>
    </xdr:to>
    <xdr:cxnSp macro="">
      <xdr:nvCxnSpPr>
        <xdr:cNvPr id="464" name="直線コネクタ 463"/>
        <xdr:cNvCxnSpPr/>
      </xdr:nvCxnSpPr>
      <xdr:spPr>
        <a:xfrm>
          <a:off x="9639300" y="16892374"/>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120563</xdr:rowOff>
    </xdr:from>
    <xdr:to>
      <xdr:col>50</xdr:col>
      <xdr:colOff>114300</xdr:colOff>
      <xdr:row>98</xdr:row>
      <xdr:rowOff>90274</xdr:rowOff>
    </xdr:to>
    <xdr:cxnSp macro="">
      <xdr:nvCxnSpPr>
        <xdr:cNvPr id="467" name="直線コネクタ 466"/>
        <xdr:cNvCxnSpPr/>
      </xdr:nvCxnSpPr>
      <xdr:spPr>
        <a:xfrm>
          <a:off x="8750300" y="16751213"/>
          <a:ext cx="889000" cy="1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120563</xdr:rowOff>
    </xdr:from>
    <xdr:to>
      <xdr:col>45</xdr:col>
      <xdr:colOff>177800</xdr:colOff>
      <xdr:row>98</xdr:row>
      <xdr:rowOff>150248</xdr:rowOff>
    </xdr:to>
    <xdr:cxnSp macro="">
      <xdr:nvCxnSpPr>
        <xdr:cNvPr id="470" name="直線コネクタ 469"/>
        <xdr:cNvCxnSpPr/>
      </xdr:nvCxnSpPr>
      <xdr:spPr>
        <a:xfrm flipV="1">
          <a:off x="7861300" y="16751213"/>
          <a:ext cx="889000" cy="20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150248</xdr:rowOff>
    </xdr:from>
    <xdr:to>
      <xdr:col>41</xdr:col>
      <xdr:colOff>50800</xdr:colOff>
      <xdr:row>99</xdr:row>
      <xdr:rowOff>90078</xdr:rowOff>
    </xdr:to>
    <xdr:cxnSp macro="">
      <xdr:nvCxnSpPr>
        <xdr:cNvPr id="473" name="直線コネクタ 472"/>
        <xdr:cNvCxnSpPr/>
      </xdr:nvCxnSpPr>
      <xdr:spPr>
        <a:xfrm flipV="1">
          <a:off x="6972300" y="16952348"/>
          <a:ext cx="889000" cy="11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74" name="フローチャート: 判断 473"/>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21290</xdr:rowOff>
    </xdr:from>
    <xdr:ext cx="534377" cy="259045"/>
    <xdr:sp macro="" textlink="">
      <xdr:nvSpPr>
        <xdr:cNvPr id="475" name="テキスト ボックス 474"/>
        <xdr:cNvSpPr txBox="1"/>
      </xdr:nvSpPr>
      <xdr:spPr>
        <a:xfrm>
          <a:off x="7594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80687</xdr:rowOff>
    </xdr:from>
    <xdr:to>
      <xdr:col>55</xdr:col>
      <xdr:colOff>50800</xdr:colOff>
      <xdr:row>99</xdr:row>
      <xdr:rowOff>10837</xdr:rowOff>
    </xdr:to>
    <xdr:sp macro="" textlink="">
      <xdr:nvSpPr>
        <xdr:cNvPr id="483" name="楕円 482"/>
        <xdr:cNvSpPr/>
      </xdr:nvSpPr>
      <xdr:spPr>
        <a:xfrm>
          <a:off x="10426700" y="168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167064</xdr:rowOff>
    </xdr:from>
    <xdr:ext cx="469744" cy="259045"/>
    <xdr:sp macro="" textlink="">
      <xdr:nvSpPr>
        <xdr:cNvPr id="484" name="普通建設事業費 （ うち更新整備　）該当値テキスト"/>
        <xdr:cNvSpPr txBox="1"/>
      </xdr:nvSpPr>
      <xdr:spPr>
        <a:xfrm>
          <a:off x="10528300" y="1679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39474</xdr:rowOff>
    </xdr:from>
    <xdr:to>
      <xdr:col>50</xdr:col>
      <xdr:colOff>165100</xdr:colOff>
      <xdr:row>98</xdr:row>
      <xdr:rowOff>141074</xdr:rowOff>
    </xdr:to>
    <xdr:sp macro="" textlink="">
      <xdr:nvSpPr>
        <xdr:cNvPr id="485" name="楕円 484"/>
        <xdr:cNvSpPr/>
      </xdr:nvSpPr>
      <xdr:spPr>
        <a:xfrm>
          <a:off x="9588500" y="168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132201</xdr:rowOff>
    </xdr:from>
    <xdr:ext cx="534377" cy="259045"/>
    <xdr:sp macro="" textlink="">
      <xdr:nvSpPr>
        <xdr:cNvPr id="486" name="テキスト ボックス 485"/>
        <xdr:cNvSpPr txBox="1"/>
      </xdr:nvSpPr>
      <xdr:spPr>
        <a:xfrm>
          <a:off x="9372111" y="1693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69763</xdr:rowOff>
    </xdr:from>
    <xdr:to>
      <xdr:col>46</xdr:col>
      <xdr:colOff>38100</xdr:colOff>
      <xdr:row>97</xdr:row>
      <xdr:rowOff>171363</xdr:rowOff>
    </xdr:to>
    <xdr:sp macro="" textlink="">
      <xdr:nvSpPr>
        <xdr:cNvPr id="487" name="楕円 486"/>
        <xdr:cNvSpPr/>
      </xdr:nvSpPr>
      <xdr:spPr>
        <a:xfrm>
          <a:off x="8699500" y="167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162490</xdr:rowOff>
    </xdr:from>
    <xdr:ext cx="534377" cy="259045"/>
    <xdr:sp macro="" textlink="">
      <xdr:nvSpPr>
        <xdr:cNvPr id="488" name="テキスト ボックス 487"/>
        <xdr:cNvSpPr txBox="1"/>
      </xdr:nvSpPr>
      <xdr:spPr>
        <a:xfrm>
          <a:off x="8483111" y="167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99448</xdr:rowOff>
    </xdr:from>
    <xdr:to>
      <xdr:col>41</xdr:col>
      <xdr:colOff>101600</xdr:colOff>
      <xdr:row>99</xdr:row>
      <xdr:rowOff>29598</xdr:rowOff>
    </xdr:to>
    <xdr:sp macro="" textlink="">
      <xdr:nvSpPr>
        <xdr:cNvPr id="489" name="楕円 488"/>
        <xdr:cNvSpPr/>
      </xdr:nvSpPr>
      <xdr:spPr>
        <a:xfrm>
          <a:off x="7810500" y="169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20725</xdr:rowOff>
    </xdr:from>
    <xdr:ext cx="469744" cy="259045"/>
    <xdr:sp macro="" textlink="">
      <xdr:nvSpPr>
        <xdr:cNvPr id="490" name="テキスト ボックス 489"/>
        <xdr:cNvSpPr txBox="1"/>
      </xdr:nvSpPr>
      <xdr:spPr>
        <a:xfrm>
          <a:off x="7626428" y="169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39278</xdr:rowOff>
    </xdr:from>
    <xdr:to>
      <xdr:col>36</xdr:col>
      <xdr:colOff>165100</xdr:colOff>
      <xdr:row>99</xdr:row>
      <xdr:rowOff>140878</xdr:rowOff>
    </xdr:to>
    <xdr:sp macro="" textlink="">
      <xdr:nvSpPr>
        <xdr:cNvPr id="491" name="楕円 490"/>
        <xdr:cNvSpPr/>
      </xdr:nvSpPr>
      <xdr:spPr>
        <a:xfrm>
          <a:off x="6921500" y="170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132005</xdr:rowOff>
    </xdr:from>
    <xdr:ext cx="378565" cy="259045"/>
    <xdr:sp macro="" textlink="">
      <xdr:nvSpPr>
        <xdr:cNvPr id="492" name="テキスト ボックス 491"/>
        <xdr:cNvSpPr txBox="1"/>
      </xdr:nvSpPr>
      <xdr:spPr>
        <a:xfrm>
          <a:off x="6783017" y="1710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21539</xdr:rowOff>
    </xdr:from>
    <xdr:to>
      <xdr:col>85</xdr:col>
      <xdr:colOff>127000</xdr:colOff>
      <xdr:row>39</xdr:row>
      <xdr:rowOff>25476</xdr:rowOff>
    </xdr:to>
    <xdr:cxnSp macro="">
      <xdr:nvCxnSpPr>
        <xdr:cNvPr id="521" name="直線コネクタ 520"/>
        <xdr:cNvCxnSpPr/>
      </xdr:nvCxnSpPr>
      <xdr:spPr>
        <a:xfrm>
          <a:off x="15481300" y="6708089"/>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21539</xdr:rowOff>
    </xdr:from>
    <xdr:to>
      <xdr:col>81</xdr:col>
      <xdr:colOff>50800</xdr:colOff>
      <xdr:row>39</xdr:row>
      <xdr:rowOff>30505</xdr:rowOff>
    </xdr:to>
    <xdr:cxnSp macro="">
      <xdr:nvCxnSpPr>
        <xdr:cNvPr id="524" name="直線コネクタ 523"/>
        <xdr:cNvCxnSpPr/>
      </xdr:nvCxnSpPr>
      <xdr:spPr>
        <a:xfrm flipV="1">
          <a:off x="14592300" y="6708089"/>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11773</xdr:rowOff>
    </xdr:from>
    <xdr:to>
      <xdr:col>76</xdr:col>
      <xdr:colOff>114300</xdr:colOff>
      <xdr:row>39</xdr:row>
      <xdr:rowOff>30505</xdr:rowOff>
    </xdr:to>
    <xdr:cxnSp macro="">
      <xdr:nvCxnSpPr>
        <xdr:cNvPr id="527" name="直線コネクタ 526"/>
        <xdr:cNvCxnSpPr/>
      </xdr:nvCxnSpPr>
      <xdr:spPr>
        <a:xfrm>
          <a:off x="13703300" y="669832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163614</xdr:rowOff>
    </xdr:from>
    <xdr:to>
      <xdr:col>71</xdr:col>
      <xdr:colOff>177800</xdr:colOff>
      <xdr:row>39</xdr:row>
      <xdr:rowOff>11773</xdr:rowOff>
    </xdr:to>
    <xdr:cxnSp macro="">
      <xdr:nvCxnSpPr>
        <xdr:cNvPr id="530" name="直線コネクタ 529"/>
        <xdr:cNvCxnSpPr/>
      </xdr:nvCxnSpPr>
      <xdr:spPr>
        <a:xfrm>
          <a:off x="12814300" y="6678714"/>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90106</xdr:rowOff>
    </xdr:from>
    <xdr:to>
      <xdr:col>72</xdr:col>
      <xdr:colOff>38100</xdr:colOff>
      <xdr:row>39</xdr:row>
      <xdr:rowOff>20256</xdr:rowOff>
    </xdr:to>
    <xdr:sp macro="" textlink="">
      <xdr:nvSpPr>
        <xdr:cNvPr id="531" name="フローチャート: 判断 530"/>
        <xdr:cNvSpPr/>
      </xdr:nvSpPr>
      <xdr:spPr>
        <a:xfrm>
          <a:off x="13652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36784</xdr:rowOff>
    </xdr:from>
    <xdr:ext cx="469744" cy="259045"/>
    <xdr:sp macro="" textlink="">
      <xdr:nvSpPr>
        <xdr:cNvPr id="532" name="テキスト ボックス 531"/>
        <xdr:cNvSpPr txBox="1"/>
      </xdr:nvSpPr>
      <xdr:spPr>
        <a:xfrm>
          <a:off x="13468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146126</xdr:rowOff>
    </xdr:from>
    <xdr:to>
      <xdr:col>85</xdr:col>
      <xdr:colOff>177800</xdr:colOff>
      <xdr:row>39</xdr:row>
      <xdr:rowOff>76276</xdr:rowOff>
    </xdr:to>
    <xdr:sp macro="" textlink="">
      <xdr:nvSpPr>
        <xdr:cNvPr id="540" name="楕円 539"/>
        <xdr:cNvSpPr/>
      </xdr:nvSpPr>
      <xdr:spPr>
        <a:xfrm>
          <a:off x="16268700" y="66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142189</xdr:rowOff>
    </xdr:from>
    <xdr:to>
      <xdr:col>81</xdr:col>
      <xdr:colOff>101600</xdr:colOff>
      <xdr:row>39</xdr:row>
      <xdr:rowOff>72339</xdr:rowOff>
    </xdr:to>
    <xdr:sp macro="" textlink="">
      <xdr:nvSpPr>
        <xdr:cNvPr id="542" name="楕円 541"/>
        <xdr:cNvSpPr/>
      </xdr:nvSpPr>
      <xdr:spPr>
        <a:xfrm>
          <a:off x="15430500" y="66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88866</xdr:rowOff>
    </xdr:from>
    <xdr:ext cx="469744" cy="259045"/>
    <xdr:sp macro="" textlink="">
      <xdr:nvSpPr>
        <xdr:cNvPr id="543" name="テキスト ボックス 542"/>
        <xdr:cNvSpPr txBox="1"/>
      </xdr:nvSpPr>
      <xdr:spPr>
        <a:xfrm>
          <a:off x="15246428" y="64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151155</xdr:rowOff>
    </xdr:from>
    <xdr:to>
      <xdr:col>76</xdr:col>
      <xdr:colOff>165100</xdr:colOff>
      <xdr:row>39</xdr:row>
      <xdr:rowOff>81305</xdr:rowOff>
    </xdr:to>
    <xdr:sp macro="" textlink="">
      <xdr:nvSpPr>
        <xdr:cNvPr id="544" name="楕円 543"/>
        <xdr:cNvSpPr/>
      </xdr:nvSpPr>
      <xdr:spPr>
        <a:xfrm>
          <a:off x="14541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72432</xdr:rowOff>
    </xdr:from>
    <xdr:ext cx="469744" cy="259045"/>
    <xdr:sp macro="" textlink="">
      <xdr:nvSpPr>
        <xdr:cNvPr id="545" name="テキスト ボックス 544"/>
        <xdr:cNvSpPr txBox="1"/>
      </xdr:nvSpPr>
      <xdr:spPr>
        <a:xfrm>
          <a:off x="14357428" y="67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132423</xdr:rowOff>
    </xdr:from>
    <xdr:to>
      <xdr:col>72</xdr:col>
      <xdr:colOff>38100</xdr:colOff>
      <xdr:row>39</xdr:row>
      <xdr:rowOff>62573</xdr:rowOff>
    </xdr:to>
    <xdr:sp macro="" textlink="">
      <xdr:nvSpPr>
        <xdr:cNvPr id="546" name="楕円 545"/>
        <xdr:cNvSpPr/>
      </xdr:nvSpPr>
      <xdr:spPr>
        <a:xfrm>
          <a:off x="13652500" y="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53700</xdr:rowOff>
    </xdr:from>
    <xdr:ext cx="469744" cy="259045"/>
    <xdr:sp macro="" textlink="">
      <xdr:nvSpPr>
        <xdr:cNvPr id="547" name="テキスト ボックス 546"/>
        <xdr:cNvSpPr txBox="1"/>
      </xdr:nvSpPr>
      <xdr:spPr>
        <a:xfrm>
          <a:off x="13468428" y="67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112814</xdr:rowOff>
    </xdr:from>
    <xdr:to>
      <xdr:col>67</xdr:col>
      <xdr:colOff>101600</xdr:colOff>
      <xdr:row>39</xdr:row>
      <xdr:rowOff>42964</xdr:rowOff>
    </xdr:to>
    <xdr:sp macro="" textlink="">
      <xdr:nvSpPr>
        <xdr:cNvPr id="548" name="楕円 547"/>
        <xdr:cNvSpPr/>
      </xdr:nvSpPr>
      <xdr:spPr>
        <a:xfrm>
          <a:off x="12763500" y="6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34091</xdr:rowOff>
    </xdr:from>
    <xdr:ext cx="469744" cy="259045"/>
    <xdr:sp macro="" textlink="">
      <xdr:nvSpPr>
        <xdr:cNvPr id="549" name="テキスト ボックス 548"/>
        <xdr:cNvSpPr txBox="1"/>
      </xdr:nvSpPr>
      <xdr:spPr>
        <a:xfrm>
          <a:off x="12579428" y="6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54350</xdr:rowOff>
    </xdr:from>
    <xdr:to>
      <xdr:col>85</xdr:col>
      <xdr:colOff>127000</xdr:colOff>
      <xdr:row>75</xdr:row>
      <xdr:rowOff>54449</xdr:rowOff>
    </xdr:to>
    <xdr:cxnSp macro="">
      <xdr:nvCxnSpPr>
        <xdr:cNvPr id="629" name="直線コネクタ 628"/>
        <xdr:cNvCxnSpPr/>
      </xdr:nvCxnSpPr>
      <xdr:spPr>
        <a:xfrm>
          <a:off x="15481300" y="12913100"/>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54350</xdr:rowOff>
    </xdr:from>
    <xdr:to>
      <xdr:col>81</xdr:col>
      <xdr:colOff>50800</xdr:colOff>
      <xdr:row>75</xdr:row>
      <xdr:rowOff>69373</xdr:rowOff>
    </xdr:to>
    <xdr:cxnSp macro="">
      <xdr:nvCxnSpPr>
        <xdr:cNvPr id="632" name="直線コネクタ 631"/>
        <xdr:cNvCxnSpPr/>
      </xdr:nvCxnSpPr>
      <xdr:spPr>
        <a:xfrm flipV="1">
          <a:off x="14592300" y="12913100"/>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58106</xdr:rowOff>
    </xdr:from>
    <xdr:to>
      <xdr:col>76</xdr:col>
      <xdr:colOff>114300</xdr:colOff>
      <xdr:row>75</xdr:row>
      <xdr:rowOff>69373</xdr:rowOff>
    </xdr:to>
    <xdr:cxnSp macro="">
      <xdr:nvCxnSpPr>
        <xdr:cNvPr id="635" name="直線コネクタ 634"/>
        <xdr:cNvCxnSpPr/>
      </xdr:nvCxnSpPr>
      <xdr:spPr>
        <a:xfrm>
          <a:off x="13703300" y="12916856"/>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2344</xdr:rowOff>
    </xdr:from>
    <xdr:to>
      <xdr:col>71</xdr:col>
      <xdr:colOff>177800</xdr:colOff>
      <xdr:row>75</xdr:row>
      <xdr:rowOff>58106</xdr:rowOff>
    </xdr:to>
    <xdr:cxnSp macro="">
      <xdr:nvCxnSpPr>
        <xdr:cNvPr id="638" name="直線コネクタ 637"/>
        <xdr:cNvCxnSpPr/>
      </xdr:nvCxnSpPr>
      <xdr:spPr>
        <a:xfrm>
          <a:off x="12814300" y="12861094"/>
          <a:ext cx="889000" cy="5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116332</xdr:rowOff>
    </xdr:from>
    <xdr:to>
      <xdr:col>72</xdr:col>
      <xdr:colOff>38100</xdr:colOff>
      <xdr:row>75</xdr:row>
      <xdr:rowOff>46482</xdr:rowOff>
    </xdr:to>
    <xdr:sp macro="" textlink="">
      <xdr:nvSpPr>
        <xdr:cNvPr id="639" name="フローチャート: 判断 638"/>
        <xdr:cNvSpPr/>
      </xdr:nvSpPr>
      <xdr:spPr>
        <a:xfrm>
          <a:off x="13652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63009</xdr:rowOff>
    </xdr:from>
    <xdr:ext cx="534377" cy="259045"/>
    <xdr:sp macro="" textlink="">
      <xdr:nvSpPr>
        <xdr:cNvPr id="640" name="テキスト ボックス 639"/>
        <xdr:cNvSpPr txBox="1"/>
      </xdr:nvSpPr>
      <xdr:spPr>
        <a:xfrm>
          <a:off x="13436111" y="125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73434</xdr:rowOff>
    </xdr:from>
    <xdr:ext cx="534377" cy="259045"/>
    <xdr:sp macro="" textlink="">
      <xdr:nvSpPr>
        <xdr:cNvPr id="642" name="テキスト ボックス 641"/>
        <xdr:cNvSpPr txBox="1"/>
      </xdr:nvSpPr>
      <xdr:spPr>
        <a:xfrm>
          <a:off x="12547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3649</xdr:rowOff>
    </xdr:from>
    <xdr:to>
      <xdr:col>85</xdr:col>
      <xdr:colOff>177800</xdr:colOff>
      <xdr:row>75</xdr:row>
      <xdr:rowOff>105249</xdr:rowOff>
    </xdr:to>
    <xdr:sp macro="" textlink="">
      <xdr:nvSpPr>
        <xdr:cNvPr id="648" name="楕円 647"/>
        <xdr:cNvSpPr/>
      </xdr:nvSpPr>
      <xdr:spPr>
        <a:xfrm>
          <a:off x="16268700" y="128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26526</xdr:rowOff>
    </xdr:from>
    <xdr:ext cx="534377" cy="259045"/>
    <xdr:sp macro="" textlink="">
      <xdr:nvSpPr>
        <xdr:cNvPr id="649" name="公債費該当値テキスト"/>
        <xdr:cNvSpPr txBox="1"/>
      </xdr:nvSpPr>
      <xdr:spPr>
        <a:xfrm>
          <a:off x="16370300" y="1271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3550</xdr:rowOff>
    </xdr:from>
    <xdr:to>
      <xdr:col>81</xdr:col>
      <xdr:colOff>101600</xdr:colOff>
      <xdr:row>75</xdr:row>
      <xdr:rowOff>105150</xdr:rowOff>
    </xdr:to>
    <xdr:sp macro="" textlink="">
      <xdr:nvSpPr>
        <xdr:cNvPr id="650" name="楕円 649"/>
        <xdr:cNvSpPr/>
      </xdr:nvSpPr>
      <xdr:spPr>
        <a:xfrm>
          <a:off x="15430500" y="12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121677</xdr:rowOff>
    </xdr:from>
    <xdr:ext cx="534377" cy="259045"/>
    <xdr:sp macro="" textlink="">
      <xdr:nvSpPr>
        <xdr:cNvPr id="651" name="テキスト ボックス 650"/>
        <xdr:cNvSpPr txBox="1"/>
      </xdr:nvSpPr>
      <xdr:spPr>
        <a:xfrm>
          <a:off x="15214111" y="126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18573</xdr:rowOff>
    </xdr:from>
    <xdr:to>
      <xdr:col>76</xdr:col>
      <xdr:colOff>165100</xdr:colOff>
      <xdr:row>75</xdr:row>
      <xdr:rowOff>120173</xdr:rowOff>
    </xdr:to>
    <xdr:sp macro="" textlink="">
      <xdr:nvSpPr>
        <xdr:cNvPr id="652" name="楕円 651"/>
        <xdr:cNvSpPr/>
      </xdr:nvSpPr>
      <xdr:spPr>
        <a:xfrm>
          <a:off x="14541500" y="12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136700</xdr:rowOff>
    </xdr:from>
    <xdr:ext cx="534377" cy="259045"/>
    <xdr:sp macro="" textlink="">
      <xdr:nvSpPr>
        <xdr:cNvPr id="653" name="テキスト ボックス 652"/>
        <xdr:cNvSpPr txBox="1"/>
      </xdr:nvSpPr>
      <xdr:spPr>
        <a:xfrm>
          <a:off x="14325111" y="12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7306</xdr:rowOff>
    </xdr:from>
    <xdr:to>
      <xdr:col>72</xdr:col>
      <xdr:colOff>38100</xdr:colOff>
      <xdr:row>75</xdr:row>
      <xdr:rowOff>108906</xdr:rowOff>
    </xdr:to>
    <xdr:sp macro="" textlink="">
      <xdr:nvSpPr>
        <xdr:cNvPr id="654" name="楕円 653"/>
        <xdr:cNvSpPr/>
      </xdr:nvSpPr>
      <xdr:spPr>
        <a:xfrm>
          <a:off x="13652500" y="128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100033</xdr:rowOff>
    </xdr:from>
    <xdr:ext cx="534377" cy="259045"/>
    <xdr:sp macro="" textlink="">
      <xdr:nvSpPr>
        <xdr:cNvPr id="655" name="テキスト ボックス 654"/>
        <xdr:cNvSpPr txBox="1"/>
      </xdr:nvSpPr>
      <xdr:spPr>
        <a:xfrm>
          <a:off x="13436111" y="129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122994</xdr:rowOff>
    </xdr:from>
    <xdr:to>
      <xdr:col>67</xdr:col>
      <xdr:colOff>101600</xdr:colOff>
      <xdr:row>75</xdr:row>
      <xdr:rowOff>53144</xdr:rowOff>
    </xdr:to>
    <xdr:sp macro="" textlink="">
      <xdr:nvSpPr>
        <xdr:cNvPr id="656" name="楕円 655"/>
        <xdr:cNvSpPr/>
      </xdr:nvSpPr>
      <xdr:spPr>
        <a:xfrm>
          <a:off x="12763500" y="128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69671</xdr:rowOff>
    </xdr:from>
    <xdr:ext cx="534377" cy="259045"/>
    <xdr:sp macro="" textlink="">
      <xdr:nvSpPr>
        <xdr:cNvPr id="657" name="テキスト ボックス 656"/>
        <xdr:cNvSpPr txBox="1"/>
      </xdr:nvSpPr>
      <xdr:spPr>
        <a:xfrm>
          <a:off x="12547111" y="125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73775</xdr:rowOff>
    </xdr:from>
    <xdr:to>
      <xdr:col>85</xdr:col>
      <xdr:colOff>127000</xdr:colOff>
      <xdr:row>99</xdr:row>
      <xdr:rowOff>76247</xdr:rowOff>
    </xdr:to>
    <xdr:cxnSp macro="">
      <xdr:nvCxnSpPr>
        <xdr:cNvPr id="688" name="直線コネクタ 687"/>
        <xdr:cNvCxnSpPr/>
      </xdr:nvCxnSpPr>
      <xdr:spPr>
        <a:xfrm>
          <a:off x="15481300" y="17047325"/>
          <a:ext cx="8382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73775</xdr:rowOff>
    </xdr:from>
    <xdr:to>
      <xdr:col>81</xdr:col>
      <xdr:colOff>50800</xdr:colOff>
      <xdr:row>99</xdr:row>
      <xdr:rowOff>76247</xdr:rowOff>
    </xdr:to>
    <xdr:cxnSp macro="">
      <xdr:nvCxnSpPr>
        <xdr:cNvPr id="691" name="直線コネクタ 690"/>
        <xdr:cNvCxnSpPr/>
      </xdr:nvCxnSpPr>
      <xdr:spPr>
        <a:xfrm flipV="1">
          <a:off x="14592300" y="17047325"/>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75333</xdr:rowOff>
    </xdr:from>
    <xdr:to>
      <xdr:col>76</xdr:col>
      <xdr:colOff>114300</xdr:colOff>
      <xdr:row>99</xdr:row>
      <xdr:rowOff>76247</xdr:rowOff>
    </xdr:to>
    <xdr:cxnSp macro="">
      <xdr:nvCxnSpPr>
        <xdr:cNvPr id="694" name="直線コネクタ 693"/>
        <xdr:cNvCxnSpPr/>
      </xdr:nvCxnSpPr>
      <xdr:spPr>
        <a:xfrm>
          <a:off x="13703300" y="1704888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75136</xdr:rowOff>
    </xdr:from>
    <xdr:to>
      <xdr:col>71</xdr:col>
      <xdr:colOff>177800</xdr:colOff>
      <xdr:row>99</xdr:row>
      <xdr:rowOff>75333</xdr:rowOff>
    </xdr:to>
    <xdr:cxnSp macro="">
      <xdr:nvCxnSpPr>
        <xdr:cNvPr id="697" name="直線コネクタ 696"/>
        <xdr:cNvCxnSpPr/>
      </xdr:nvCxnSpPr>
      <xdr:spPr>
        <a:xfrm>
          <a:off x="12814300" y="17048686"/>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13985</xdr:rowOff>
    </xdr:from>
    <xdr:to>
      <xdr:col>72</xdr:col>
      <xdr:colOff>38100</xdr:colOff>
      <xdr:row>98</xdr:row>
      <xdr:rowOff>115585</xdr:rowOff>
    </xdr:to>
    <xdr:sp macro="" textlink="">
      <xdr:nvSpPr>
        <xdr:cNvPr id="698" name="フローチャート: 判断 697"/>
        <xdr:cNvSpPr/>
      </xdr:nvSpPr>
      <xdr:spPr>
        <a:xfrm>
          <a:off x="13652500" y="1681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132112</xdr:rowOff>
    </xdr:from>
    <xdr:ext cx="534377" cy="259045"/>
    <xdr:sp macro="" textlink="">
      <xdr:nvSpPr>
        <xdr:cNvPr id="699" name="テキスト ボックス 698"/>
        <xdr:cNvSpPr txBox="1"/>
      </xdr:nvSpPr>
      <xdr:spPr>
        <a:xfrm>
          <a:off x="13436111" y="165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25447</xdr:rowOff>
    </xdr:from>
    <xdr:to>
      <xdr:col>85</xdr:col>
      <xdr:colOff>177800</xdr:colOff>
      <xdr:row>99</xdr:row>
      <xdr:rowOff>127047</xdr:rowOff>
    </xdr:to>
    <xdr:sp macro="" textlink="">
      <xdr:nvSpPr>
        <xdr:cNvPr id="707" name="楕円 706"/>
        <xdr:cNvSpPr/>
      </xdr:nvSpPr>
      <xdr:spPr>
        <a:xfrm>
          <a:off x="16268700" y="169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111824</xdr:rowOff>
    </xdr:from>
    <xdr:ext cx="469744" cy="259045"/>
    <xdr:sp macro="" textlink="">
      <xdr:nvSpPr>
        <xdr:cNvPr id="708" name="積立金該当値テキスト"/>
        <xdr:cNvSpPr txBox="1"/>
      </xdr:nvSpPr>
      <xdr:spPr>
        <a:xfrm>
          <a:off x="16370300" y="169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22975</xdr:rowOff>
    </xdr:from>
    <xdr:to>
      <xdr:col>81</xdr:col>
      <xdr:colOff>101600</xdr:colOff>
      <xdr:row>99</xdr:row>
      <xdr:rowOff>124575</xdr:rowOff>
    </xdr:to>
    <xdr:sp macro="" textlink="">
      <xdr:nvSpPr>
        <xdr:cNvPr id="709" name="楕円 708"/>
        <xdr:cNvSpPr/>
      </xdr:nvSpPr>
      <xdr:spPr>
        <a:xfrm>
          <a:off x="15430500" y="169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115702</xdr:rowOff>
    </xdr:from>
    <xdr:ext cx="469744" cy="259045"/>
    <xdr:sp macro="" textlink="">
      <xdr:nvSpPr>
        <xdr:cNvPr id="710" name="テキスト ボックス 709"/>
        <xdr:cNvSpPr txBox="1"/>
      </xdr:nvSpPr>
      <xdr:spPr>
        <a:xfrm>
          <a:off x="15246428" y="1708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25447</xdr:rowOff>
    </xdr:from>
    <xdr:to>
      <xdr:col>76</xdr:col>
      <xdr:colOff>165100</xdr:colOff>
      <xdr:row>99</xdr:row>
      <xdr:rowOff>127047</xdr:rowOff>
    </xdr:to>
    <xdr:sp macro="" textlink="">
      <xdr:nvSpPr>
        <xdr:cNvPr id="711" name="楕円 710"/>
        <xdr:cNvSpPr/>
      </xdr:nvSpPr>
      <xdr:spPr>
        <a:xfrm>
          <a:off x="14541500" y="169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118174</xdr:rowOff>
    </xdr:from>
    <xdr:ext cx="469744" cy="259045"/>
    <xdr:sp macro="" textlink="">
      <xdr:nvSpPr>
        <xdr:cNvPr id="712" name="テキスト ボックス 711"/>
        <xdr:cNvSpPr txBox="1"/>
      </xdr:nvSpPr>
      <xdr:spPr>
        <a:xfrm>
          <a:off x="14357428" y="170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24533</xdr:rowOff>
    </xdr:from>
    <xdr:to>
      <xdr:col>72</xdr:col>
      <xdr:colOff>38100</xdr:colOff>
      <xdr:row>99</xdr:row>
      <xdr:rowOff>126133</xdr:rowOff>
    </xdr:to>
    <xdr:sp macro="" textlink="">
      <xdr:nvSpPr>
        <xdr:cNvPr id="713" name="楕円 712"/>
        <xdr:cNvSpPr/>
      </xdr:nvSpPr>
      <xdr:spPr>
        <a:xfrm>
          <a:off x="13652500" y="169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117260</xdr:rowOff>
    </xdr:from>
    <xdr:ext cx="469744" cy="259045"/>
    <xdr:sp macro="" textlink="">
      <xdr:nvSpPr>
        <xdr:cNvPr id="714" name="テキスト ボックス 713"/>
        <xdr:cNvSpPr txBox="1"/>
      </xdr:nvSpPr>
      <xdr:spPr>
        <a:xfrm>
          <a:off x="13468428" y="170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24336</xdr:rowOff>
    </xdr:from>
    <xdr:to>
      <xdr:col>67</xdr:col>
      <xdr:colOff>101600</xdr:colOff>
      <xdr:row>99</xdr:row>
      <xdr:rowOff>125936</xdr:rowOff>
    </xdr:to>
    <xdr:sp macro="" textlink="">
      <xdr:nvSpPr>
        <xdr:cNvPr id="715" name="楕円 714"/>
        <xdr:cNvSpPr/>
      </xdr:nvSpPr>
      <xdr:spPr>
        <a:xfrm>
          <a:off x="12763500" y="169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117063</xdr:rowOff>
    </xdr:from>
    <xdr:ext cx="469744" cy="259045"/>
    <xdr:sp macro="" textlink="">
      <xdr:nvSpPr>
        <xdr:cNvPr id="716" name="テキスト ボックス 715"/>
        <xdr:cNvSpPr txBox="1"/>
      </xdr:nvSpPr>
      <xdr:spPr>
        <a:xfrm>
          <a:off x="12579428" y="1709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96266</xdr:rowOff>
    </xdr:from>
    <xdr:to>
      <xdr:col>116</xdr:col>
      <xdr:colOff>63500</xdr:colOff>
      <xdr:row>38</xdr:row>
      <xdr:rowOff>99009</xdr:rowOff>
    </xdr:to>
    <xdr:cxnSp macro="">
      <xdr:nvCxnSpPr>
        <xdr:cNvPr id="743" name="直線コネクタ 742"/>
        <xdr:cNvCxnSpPr/>
      </xdr:nvCxnSpPr>
      <xdr:spPr>
        <a:xfrm flipV="1">
          <a:off x="21323300" y="661136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99009</xdr:rowOff>
    </xdr:from>
    <xdr:to>
      <xdr:col>111</xdr:col>
      <xdr:colOff>177800</xdr:colOff>
      <xdr:row>38</xdr:row>
      <xdr:rowOff>101204</xdr:rowOff>
    </xdr:to>
    <xdr:cxnSp macro="">
      <xdr:nvCxnSpPr>
        <xdr:cNvPr id="746" name="直線コネクタ 745"/>
        <xdr:cNvCxnSpPr/>
      </xdr:nvCxnSpPr>
      <xdr:spPr>
        <a:xfrm flipV="1">
          <a:off x="20434300" y="6614109"/>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45654</xdr:rowOff>
    </xdr:from>
    <xdr:to>
      <xdr:col>107</xdr:col>
      <xdr:colOff>50800</xdr:colOff>
      <xdr:row>38</xdr:row>
      <xdr:rowOff>101204</xdr:rowOff>
    </xdr:to>
    <xdr:cxnSp macro="">
      <xdr:nvCxnSpPr>
        <xdr:cNvPr id="749" name="直線コネクタ 748"/>
        <xdr:cNvCxnSpPr/>
      </xdr:nvCxnSpPr>
      <xdr:spPr>
        <a:xfrm>
          <a:off x="19545300" y="6389304"/>
          <a:ext cx="889000" cy="2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45654</xdr:rowOff>
    </xdr:from>
    <xdr:to>
      <xdr:col>102</xdr:col>
      <xdr:colOff>114300</xdr:colOff>
      <xdr:row>38</xdr:row>
      <xdr:rowOff>105776</xdr:rowOff>
    </xdr:to>
    <xdr:cxnSp macro="">
      <xdr:nvCxnSpPr>
        <xdr:cNvPr id="752" name="直線コネクタ 751"/>
        <xdr:cNvCxnSpPr/>
      </xdr:nvCxnSpPr>
      <xdr:spPr>
        <a:xfrm flipV="1">
          <a:off x="18656300" y="6389304"/>
          <a:ext cx="889000" cy="2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157754</xdr:rowOff>
    </xdr:from>
    <xdr:to>
      <xdr:col>102</xdr:col>
      <xdr:colOff>165100</xdr:colOff>
      <xdr:row>38</xdr:row>
      <xdr:rowOff>87905</xdr:rowOff>
    </xdr:to>
    <xdr:sp macro="" textlink="">
      <xdr:nvSpPr>
        <xdr:cNvPr id="753" name="フローチャート: 判断 752"/>
        <xdr:cNvSpPr/>
      </xdr:nvSpPr>
      <xdr:spPr>
        <a:xfrm>
          <a:off x="19494500" y="65014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79031</xdr:rowOff>
    </xdr:from>
    <xdr:ext cx="469744" cy="259045"/>
    <xdr:sp macro="" textlink="">
      <xdr:nvSpPr>
        <xdr:cNvPr id="754" name="テキスト ボックス 753"/>
        <xdr:cNvSpPr txBox="1"/>
      </xdr:nvSpPr>
      <xdr:spPr>
        <a:xfrm>
          <a:off x="19310428" y="65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62" name="楕円 761"/>
        <xdr:cNvSpPr/>
      </xdr:nvSpPr>
      <xdr:spPr>
        <a:xfrm>
          <a:off x="221107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131843</xdr:rowOff>
    </xdr:from>
    <xdr:ext cx="378565" cy="259045"/>
    <xdr:sp macro="" textlink="">
      <xdr:nvSpPr>
        <xdr:cNvPr id="763" name="投資及び出資金該当値テキスト"/>
        <xdr:cNvSpPr txBox="1"/>
      </xdr:nvSpPr>
      <xdr:spPr>
        <a:xfrm>
          <a:off x="22212300" y="6475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48209</xdr:rowOff>
    </xdr:from>
    <xdr:to>
      <xdr:col>112</xdr:col>
      <xdr:colOff>38100</xdr:colOff>
      <xdr:row>38</xdr:row>
      <xdr:rowOff>149809</xdr:rowOff>
    </xdr:to>
    <xdr:sp macro="" textlink="">
      <xdr:nvSpPr>
        <xdr:cNvPr id="764" name="楕円 763"/>
        <xdr:cNvSpPr/>
      </xdr:nvSpPr>
      <xdr:spPr>
        <a:xfrm>
          <a:off x="21272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140936</xdr:rowOff>
    </xdr:from>
    <xdr:ext cx="378565" cy="259045"/>
    <xdr:sp macro="" textlink="">
      <xdr:nvSpPr>
        <xdr:cNvPr id="765" name="テキスト ボックス 764"/>
        <xdr:cNvSpPr txBox="1"/>
      </xdr:nvSpPr>
      <xdr:spPr>
        <a:xfrm>
          <a:off x="21134017" y="665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50404</xdr:rowOff>
    </xdr:from>
    <xdr:to>
      <xdr:col>107</xdr:col>
      <xdr:colOff>101600</xdr:colOff>
      <xdr:row>38</xdr:row>
      <xdr:rowOff>152004</xdr:rowOff>
    </xdr:to>
    <xdr:sp macro="" textlink="">
      <xdr:nvSpPr>
        <xdr:cNvPr id="766" name="楕円 765"/>
        <xdr:cNvSpPr/>
      </xdr:nvSpPr>
      <xdr:spPr>
        <a:xfrm>
          <a:off x="203835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143131</xdr:rowOff>
    </xdr:from>
    <xdr:ext cx="378565" cy="259045"/>
    <xdr:sp macro="" textlink="">
      <xdr:nvSpPr>
        <xdr:cNvPr id="767" name="テキスト ボックス 766"/>
        <xdr:cNvSpPr txBox="1"/>
      </xdr:nvSpPr>
      <xdr:spPr>
        <a:xfrm>
          <a:off x="20245017" y="66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166304</xdr:rowOff>
    </xdr:from>
    <xdr:to>
      <xdr:col>102</xdr:col>
      <xdr:colOff>165100</xdr:colOff>
      <xdr:row>37</xdr:row>
      <xdr:rowOff>96454</xdr:rowOff>
    </xdr:to>
    <xdr:sp macro="" textlink="">
      <xdr:nvSpPr>
        <xdr:cNvPr id="768" name="楕円 767"/>
        <xdr:cNvSpPr/>
      </xdr:nvSpPr>
      <xdr:spPr>
        <a:xfrm>
          <a:off x="19494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112981</xdr:rowOff>
    </xdr:from>
    <xdr:ext cx="469744" cy="259045"/>
    <xdr:sp macro="" textlink="">
      <xdr:nvSpPr>
        <xdr:cNvPr id="769" name="テキスト ボックス 768"/>
        <xdr:cNvSpPr txBox="1"/>
      </xdr:nvSpPr>
      <xdr:spPr>
        <a:xfrm>
          <a:off x="19310428" y="61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54976</xdr:rowOff>
    </xdr:from>
    <xdr:to>
      <xdr:col>98</xdr:col>
      <xdr:colOff>38100</xdr:colOff>
      <xdr:row>38</xdr:row>
      <xdr:rowOff>156576</xdr:rowOff>
    </xdr:to>
    <xdr:sp macro="" textlink="">
      <xdr:nvSpPr>
        <xdr:cNvPr id="770" name="楕円 769"/>
        <xdr:cNvSpPr/>
      </xdr:nvSpPr>
      <xdr:spPr>
        <a:xfrm>
          <a:off x="18605500" y="65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147703</xdr:rowOff>
    </xdr:from>
    <xdr:ext cx="378565" cy="259045"/>
    <xdr:sp macro="" textlink="">
      <xdr:nvSpPr>
        <xdr:cNvPr id="771" name="テキスト ボックス 770"/>
        <xdr:cNvSpPr txBox="1"/>
      </xdr:nvSpPr>
      <xdr:spPr>
        <a:xfrm>
          <a:off x="18467017" y="6662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116536</xdr:rowOff>
    </xdr:from>
    <xdr:to>
      <xdr:col>116</xdr:col>
      <xdr:colOff>63500</xdr:colOff>
      <xdr:row>59</xdr:row>
      <xdr:rowOff>21933</xdr:rowOff>
    </xdr:to>
    <xdr:cxnSp macro="">
      <xdr:nvCxnSpPr>
        <xdr:cNvPr id="800" name="直線コネクタ 799"/>
        <xdr:cNvCxnSpPr/>
      </xdr:nvCxnSpPr>
      <xdr:spPr>
        <a:xfrm flipV="1">
          <a:off x="21323300" y="10060636"/>
          <a:ext cx="8382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21857</xdr:rowOff>
    </xdr:from>
    <xdr:to>
      <xdr:col>111</xdr:col>
      <xdr:colOff>177800</xdr:colOff>
      <xdr:row>59</xdr:row>
      <xdr:rowOff>21933</xdr:rowOff>
    </xdr:to>
    <xdr:cxnSp macro="">
      <xdr:nvCxnSpPr>
        <xdr:cNvPr id="803" name="直線コネクタ 802"/>
        <xdr:cNvCxnSpPr/>
      </xdr:nvCxnSpPr>
      <xdr:spPr>
        <a:xfrm>
          <a:off x="20434300" y="1013740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19418</xdr:rowOff>
    </xdr:from>
    <xdr:to>
      <xdr:col>107</xdr:col>
      <xdr:colOff>50800</xdr:colOff>
      <xdr:row>59</xdr:row>
      <xdr:rowOff>21857</xdr:rowOff>
    </xdr:to>
    <xdr:cxnSp macro="">
      <xdr:nvCxnSpPr>
        <xdr:cNvPr id="806" name="直線コネクタ 805"/>
        <xdr:cNvCxnSpPr/>
      </xdr:nvCxnSpPr>
      <xdr:spPr>
        <a:xfrm>
          <a:off x="19545300" y="1013496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18276</xdr:rowOff>
    </xdr:from>
    <xdr:to>
      <xdr:col>102</xdr:col>
      <xdr:colOff>114300</xdr:colOff>
      <xdr:row>59</xdr:row>
      <xdr:rowOff>19418</xdr:rowOff>
    </xdr:to>
    <xdr:cxnSp macro="">
      <xdr:nvCxnSpPr>
        <xdr:cNvPr id="809" name="直線コネクタ 808"/>
        <xdr:cNvCxnSpPr/>
      </xdr:nvCxnSpPr>
      <xdr:spPr>
        <a:xfrm>
          <a:off x="18656300" y="1013382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91415</xdr:rowOff>
    </xdr:from>
    <xdr:to>
      <xdr:col>102</xdr:col>
      <xdr:colOff>165100</xdr:colOff>
      <xdr:row>58</xdr:row>
      <xdr:rowOff>21565</xdr:rowOff>
    </xdr:to>
    <xdr:sp macro="" textlink="">
      <xdr:nvSpPr>
        <xdr:cNvPr id="810" name="フローチャート: 判断 809"/>
        <xdr:cNvSpPr/>
      </xdr:nvSpPr>
      <xdr:spPr>
        <a:xfrm>
          <a:off x="19494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38092</xdr:rowOff>
    </xdr:from>
    <xdr:ext cx="469744" cy="259045"/>
    <xdr:sp macro="" textlink="">
      <xdr:nvSpPr>
        <xdr:cNvPr id="811" name="テキスト ボックス 810"/>
        <xdr:cNvSpPr txBox="1"/>
      </xdr:nvSpPr>
      <xdr:spPr>
        <a:xfrm>
          <a:off x="19310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65736</xdr:rowOff>
    </xdr:from>
    <xdr:to>
      <xdr:col>116</xdr:col>
      <xdr:colOff>114300</xdr:colOff>
      <xdr:row>58</xdr:row>
      <xdr:rowOff>167336</xdr:rowOff>
    </xdr:to>
    <xdr:sp macro="" textlink="">
      <xdr:nvSpPr>
        <xdr:cNvPr id="819" name="楕円 818"/>
        <xdr:cNvSpPr/>
      </xdr:nvSpPr>
      <xdr:spPr>
        <a:xfrm>
          <a:off x="22110700" y="100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152113</xdr:rowOff>
    </xdr:from>
    <xdr:ext cx="469744" cy="259045"/>
    <xdr:sp macro="" textlink="">
      <xdr:nvSpPr>
        <xdr:cNvPr id="820" name="貸付金該当値テキスト"/>
        <xdr:cNvSpPr txBox="1"/>
      </xdr:nvSpPr>
      <xdr:spPr>
        <a:xfrm>
          <a:off x="22212300" y="992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142583</xdr:rowOff>
    </xdr:from>
    <xdr:to>
      <xdr:col>112</xdr:col>
      <xdr:colOff>38100</xdr:colOff>
      <xdr:row>59</xdr:row>
      <xdr:rowOff>72733</xdr:rowOff>
    </xdr:to>
    <xdr:sp macro="" textlink="">
      <xdr:nvSpPr>
        <xdr:cNvPr id="821" name="楕円 820"/>
        <xdr:cNvSpPr/>
      </xdr:nvSpPr>
      <xdr:spPr>
        <a:xfrm>
          <a:off x="21272500" y="100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63860</xdr:rowOff>
    </xdr:from>
    <xdr:ext cx="378565" cy="259045"/>
    <xdr:sp macro="" textlink="">
      <xdr:nvSpPr>
        <xdr:cNvPr id="822" name="テキスト ボックス 821"/>
        <xdr:cNvSpPr txBox="1"/>
      </xdr:nvSpPr>
      <xdr:spPr>
        <a:xfrm>
          <a:off x="21134017" y="10179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142507</xdr:rowOff>
    </xdr:from>
    <xdr:to>
      <xdr:col>107</xdr:col>
      <xdr:colOff>101600</xdr:colOff>
      <xdr:row>59</xdr:row>
      <xdr:rowOff>72657</xdr:rowOff>
    </xdr:to>
    <xdr:sp macro="" textlink="">
      <xdr:nvSpPr>
        <xdr:cNvPr id="823" name="楕円 822"/>
        <xdr:cNvSpPr/>
      </xdr:nvSpPr>
      <xdr:spPr>
        <a:xfrm>
          <a:off x="20383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63784</xdr:rowOff>
    </xdr:from>
    <xdr:ext cx="378565" cy="259045"/>
    <xdr:sp macro="" textlink="">
      <xdr:nvSpPr>
        <xdr:cNvPr id="824" name="テキスト ボックス 823"/>
        <xdr:cNvSpPr txBox="1"/>
      </xdr:nvSpPr>
      <xdr:spPr>
        <a:xfrm>
          <a:off x="20245017" y="1017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140068</xdr:rowOff>
    </xdr:from>
    <xdr:to>
      <xdr:col>102</xdr:col>
      <xdr:colOff>165100</xdr:colOff>
      <xdr:row>59</xdr:row>
      <xdr:rowOff>70218</xdr:rowOff>
    </xdr:to>
    <xdr:sp macro="" textlink="">
      <xdr:nvSpPr>
        <xdr:cNvPr id="825" name="楕円 824"/>
        <xdr:cNvSpPr/>
      </xdr:nvSpPr>
      <xdr:spPr>
        <a:xfrm>
          <a:off x="19494500" y="10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61345</xdr:rowOff>
    </xdr:from>
    <xdr:ext cx="378565" cy="259045"/>
    <xdr:sp macro="" textlink="">
      <xdr:nvSpPr>
        <xdr:cNvPr id="826" name="テキスト ボックス 825"/>
        <xdr:cNvSpPr txBox="1"/>
      </xdr:nvSpPr>
      <xdr:spPr>
        <a:xfrm>
          <a:off x="19356017" y="1017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138926</xdr:rowOff>
    </xdr:from>
    <xdr:to>
      <xdr:col>98</xdr:col>
      <xdr:colOff>38100</xdr:colOff>
      <xdr:row>59</xdr:row>
      <xdr:rowOff>69076</xdr:rowOff>
    </xdr:to>
    <xdr:sp macro="" textlink="">
      <xdr:nvSpPr>
        <xdr:cNvPr id="827" name="楕円 826"/>
        <xdr:cNvSpPr/>
      </xdr:nvSpPr>
      <xdr:spPr>
        <a:xfrm>
          <a:off x="18605500" y="10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60203</xdr:rowOff>
    </xdr:from>
    <xdr:ext cx="378565" cy="259045"/>
    <xdr:sp macro="" textlink="">
      <xdr:nvSpPr>
        <xdr:cNvPr id="828" name="テキスト ボックス 827"/>
        <xdr:cNvSpPr txBox="1"/>
      </xdr:nvSpPr>
      <xdr:spPr>
        <a:xfrm>
          <a:off x="18467017" y="1017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66263</xdr:rowOff>
    </xdr:from>
    <xdr:to>
      <xdr:col>116</xdr:col>
      <xdr:colOff>63500</xdr:colOff>
      <xdr:row>77</xdr:row>
      <xdr:rowOff>93618</xdr:rowOff>
    </xdr:to>
    <xdr:cxnSp macro="">
      <xdr:nvCxnSpPr>
        <xdr:cNvPr id="858" name="直線コネクタ 857"/>
        <xdr:cNvCxnSpPr/>
      </xdr:nvCxnSpPr>
      <xdr:spPr>
        <a:xfrm flipV="1">
          <a:off x="21323300" y="13267913"/>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93618</xdr:rowOff>
    </xdr:from>
    <xdr:to>
      <xdr:col>111</xdr:col>
      <xdr:colOff>177800</xdr:colOff>
      <xdr:row>77</xdr:row>
      <xdr:rowOff>128022</xdr:rowOff>
    </xdr:to>
    <xdr:cxnSp macro="">
      <xdr:nvCxnSpPr>
        <xdr:cNvPr id="861" name="直線コネクタ 860"/>
        <xdr:cNvCxnSpPr/>
      </xdr:nvCxnSpPr>
      <xdr:spPr>
        <a:xfrm flipV="1">
          <a:off x="20434300" y="13295268"/>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128022</xdr:rowOff>
    </xdr:from>
    <xdr:to>
      <xdr:col>107</xdr:col>
      <xdr:colOff>50800</xdr:colOff>
      <xdr:row>77</xdr:row>
      <xdr:rowOff>128518</xdr:rowOff>
    </xdr:to>
    <xdr:cxnSp macro="">
      <xdr:nvCxnSpPr>
        <xdr:cNvPr id="864" name="直線コネクタ 863"/>
        <xdr:cNvCxnSpPr/>
      </xdr:nvCxnSpPr>
      <xdr:spPr>
        <a:xfrm flipV="1">
          <a:off x="19545300" y="1332967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15570</xdr:rowOff>
    </xdr:from>
    <xdr:to>
      <xdr:col>102</xdr:col>
      <xdr:colOff>114300</xdr:colOff>
      <xdr:row>77</xdr:row>
      <xdr:rowOff>128518</xdr:rowOff>
    </xdr:to>
    <xdr:cxnSp macro="">
      <xdr:nvCxnSpPr>
        <xdr:cNvPr id="867" name="直線コネクタ 866"/>
        <xdr:cNvCxnSpPr/>
      </xdr:nvCxnSpPr>
      <xdr:spPr>
        <a:xfrm>
          <a:off x="18656300" y="13217220"/>
          <a:ext cx="889000" cy="1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49048</xdr:rowOff>
    </xdr:from>
    <xdr:to>
      <xdr:col>102</xdr:col>
      <xdr:colOff>165100</xdr:colOff>
      <xdr:row>76</xdr:row>
      <xdr:rowOff>150648</xdr:rowOff>
    </xdr:to>
    <xdr:sp macro="" textlink="">
      <xdr:nvSpPr>
        <xdr:cNvPr id="868" name="フローチャート: 判断 867"/>
        <xdr:cNvSpPr/>
      </xdr:nvSpPr>
      <xdr:spPr>
        <a:xfrm>
          <a:off x="19494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167174</xdr:rowOff>
    </xdr:from>
    <xdr:ext cx="534377" cy="259045"/>
    <xdr:sp macro="" textlink="">
      <xdr:nvSpPr>
        <xdr:cNvPr id="869" name="テキスト ボックス 868"/>
        <xdr:cNvSpPr txBox="1"/>
      </xdr:nvSpPr>
      <xdr:spPr>
        <a:xfrm>
          <a:off x="19278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15463</xdr:rowOff>
    </xdr:from>
    <xdr:to>
      <xdr:col>116</xdr:col>
      <xdr:colOff>114300</xdr:colOff>
      <xdr:row>77</xdr:row>
      <xdr:rowOff>117063</xdr:rowOff>
    </xdr:to>
    <xdr:sp macro="" textlink="">
      <xdr:nvSpPr>
        <xdr:cNvPr id="877" name="楕円 876"/>
        <xdr:cNvSpPr/>
      </xdr:nvSpPr>
      <xdr:spPr>
        <a:xfrm>
          <a:off x="221107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165340</xdr:rowOff>
    </xdr:from>
    <xdr:ext cx="534377" cy="259045"/>
    <xdr:sp macro="" textlink="">
      <xdr:nvSpPr>
        <xdr:cNvPr id="878" name="繰出金該当値テキスト"/>
        <xdr:cNvSpPr txBox="1"/>
      </xdr:nvSpPr>
      <xdr:spPr>
        <a:xfrm>
          <a:off x="22212300" y="131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42818</xdr:rowOff>
    </xdr:from>
    <xdr:to>
      <xdr:col>112</xdr:col>
      <xdr:colOff>38100</xdr:colOff>
      <xdr:row>77</xdr:row>
      <xdr:rowOff>144418</xdr:rowOff>
    </xdr:to>
    <xdr:sp macro="" textlink="">
      <xdr:nvSpPr>
        <xdr:cNvPr id="879" name="楕円 878"/>
        <xdr:cNvSpPr/>
      </xdr:nvSpPr>
      <xdr:spPr>
        <a:xfrm>
          <a:off x="21272500" y="132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135545</xdr:rowOff>
    </xdr:from>
    <xdr:ext cx="534377" cy="259045"/>
    <xdr:sp macro="" textlink="">
      <xdr:nvSpPr>
        <xdr:cNvPr id="880" name="テキスト ボックス 879"/>
        <xdr:cNvSpPr txBox="1"/>
      </xdr:nvSpPr>
      <xdr:spPr>
        <a:xfrm>
          <a:off x="21056111" y="133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77222</xdr:rowOff>
    </xdr:from>
    <xdr:to>
      <xdr:col>107</xdr:col>
      <xdr:colOff>101600</xdr:colOff>
      <xdr:row>78</xdr:row>
      <xdr:rowOff>7372</xdr:rowOff>
    </xdr:to>
    <xdr:sp macro="" textlink="">
      <xdr:nvSpPr>
        <xdr:cNvPr id="881" name="楕円 880"/>
        <xdr:cNvSpPr/>
      </xdr:nvSpPr>
      <xdr:spPr>
        <a:xfrm>
          <a:off x="20383500" y="13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169949</xdr:rowOff>
    </xdr:from>
    <xdr:ext cx="534377" cy="259045"/>
    <xdr:sp macro="" textlink="">
      <xdr:nvSpPr>
        <xdr:cNvPr id="882" name="テキスト ボックス 881"/>
        <xdr:cNvSpPr txBox="1"/>
      </xdr:nvSpPr>
      <xdr:spPr>
        <a:xfrm>
          <a:off x="20167111" y="133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77718</xdr:rowOff>
    </xdr:from>
    <xdr:to>
      <xdr:col>102</xdr:col>
      <xdr:colOff>165100</xdr:colOff>
      <xdr:row>78</xdr:row>
      <xdr:rowOff>7868</xdr:rowOff>
    </xdr:to>
    <xdr:sp macro="" textlink="">
      <xdr:nvSpPr>
        <xdr:cNvPr id="883" name="楕円 882"/>
        <xdr:cNvSpPr/>
      </xdr:nvSpPr>
      <xdr:spPr>
        <a:xfrm>
          <a:off x="19494500" y="132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170445</xdr:rowOff>
    </xdr:from>
    <xdr:ext cx="534377" cy="259045"/>
    <xdr:sp macro="" textlink="">
      <xdr:nvSpPr>
        <xdr:cNvPr id="884" name="テキスト ボックス 883"/>
        <xdr:cNvSpPr txBox="1"/>
      </xdr:nvSpPr>
      <xdr:spPr>
        <a:xfrm>
          <a:off x="19278111" y="133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136220</xdr:rowOff>
    </xdr:from>
    <xdr:to>
      <xdr:col>98</xdr:col>
      <xdr:colOff>38100</xdr:colOff>
      <xdr:row>77</xdr:row>
      <xdr:rowOff>66370</xdr:rowOff>
    </xdr:to>
    <xdr:sp macro="" textlink="">
      <xdr:nvSpPr>
        <xdr:cNvPr id="885" name="楕円 884"/>
        <xdr:cNvSpPr/>
      </xdr:nvSpPr>
      <xdr:spPr>
        <a:xfrm>
          <a:off x="18605500" y="131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57497</xdr:rowOff>
    </xdr:from>
    <xdr:ext cx="534377" cy="259045"/>
    <xdr:sp macro="" textlink="">
      <xdr:nvSpPr>
        <xdr:cNvPr id="886" name="テキスト ボックス 885"/>
        <xdr:cNvSpPr txBox="1"/>
      </xdr:nvSpPr>
      <xdr:spPr>
        <a:xfrm>
          <a:off x="18389111" y="132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住民一人当たりのコストについて、人件費・物件費・維持補修費・普通建設事業費（うち新規整備）・公債費</a:t>
          </a:r>
          <a:r>
            <a:rPr kumimoji="1" lang="ja-JP" altLang="en-US" sz="1100" b="1">
              <a:solidFill>
                <a:schemeClr val="dk1"/>
              </a:solidFill>
              <a:effectLst/>
              <a:latin typeface="+mn-lt"/>
              <a:ea typeface="+mn-ea"/>
              <a:cs typeface="+mn-cs"/>
            </a:rPr>
            <a:t>は</a:t>
          </a:r>
          <a:r>
            <a:rPr kumimoji="1" lang="ja-JP" altLang="ja-JP" sz="1100" b="1">
              <a:solidFill>
                <a:schemeClr val="dk1"/>
              </a:solidFill>
              <a:effectLst/>
              <a:latin typeface="+mn-lt"/>
              <a:ea typeface="+mn-ea"/>
              <a:cs typeface="+mn-cs"/>
            </a:rPr>
            <a:t>、類似団体</a:t>
          </a:r>
          <a:r>
            <a:rPr kumimoji="1" lang="ja-JP" altLang="en-US" sz="1100" b="1">
              <a:solidFill>
                <a:schemeClr val="dk1"/>
              </a:solidFill>
              <a:effectLst/>
              <a:latin typeface="+mn-lt"/>
              <a:ea typeface="+mn-ea"/>
              <a:cs typeface="+mn-cs"/>
            </a:rPr>
            <a:t>内</a:t>
          </a:r>
          <a:r>
            <a:rPr kumimoji="1" lang="ja-JP" altLang="ja-JP" sz="1100" b="1">
              <a:solidFill>
                <a:schemeClr val="dk1"/>
              </a:solidFill>
              <a:effectLst/>
              <a:latin typeface="+mn-lt"/>
              <a:ea typeface="+mn-ea"/>
              <a:cs typeface="+mn-cs"/>
            </a:rPr>
            <a:t>平均値を</a:t>
          </a:r>
          <a:r>
            <a:rPr kumimoji="1" lang="ja-JP" altLang="en-US" sz="1100" b="1">
              <a:solidFill>
                <a:schemeClr val="dk1"/>
              </a:solidFill>
              <a:effectLst/>
              <a:latin typeface="+mn-lt"/>
              <a:ea typeface="+mn-ea"/>
              <a:cs typeface="+mn-cs"/>
            </a:rPr>
            <a:t>上</a:t>
          </a:r>
          <a:r>
            <a:rPr kumimoji="1" lang="ja-JP" altLang="ja-JP" sz="1100" b="1">
              <a:solidFill>
                <a:schemeClr val="dk1"/>
              </a:solidFill>
              <a:effectLst/>
              <a:latin typeface="+mn-lt"/>
              <a:ea typeface="+mn-ea"/>
              <a:cs typeface="+mn-cs"/>
            </a:rPr>
            <a:t>回っております。</a:t>
          </a:r>
          <a:endParaRPr lang="ja-JP" altLang="ja-JP" sz="1400">
            <a:effectLst/>
          </a:endParaRPr>
        </a:p>
        <a:p>
          <a:pPr algn="l"/>
          <a:r>
            <a:rPr kumimoji="1" lang="ja-JP" altLang="ja-JP" sz="1100" b="1">
              <a:solidFill>
                <a:schemeClr val="dk1"/>
              </a:solidFill>
              <a:effectLst/>
              <a:latin typeface="+mn-lt"/>
              <a:ea typeface="+mn-ea"/>
              <a:cs typeface="+mn-cs"/>
            </a:rPr>
            <a:t>　維持補修費については、高速道路の慢性的な渋滞発生による大型車等の迂回措置として、橋梁維持補修や道路舗装等が増大しており、当市のおかれている地理的な要因からなるものであります。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今後も引き続き、亀山市行財政改革大綱に基づき、持続可能な健全財政を目指して行財政改革に取り組みます。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31115</xdr:rowOff>
    </xdr:from>
    <xdr:to>
      <xdr:col>24</xdr:col>
      <xdr:colOff>63500</xdr:colOff>
      <xdr:row>33</xdr:row>
      <xdr:rowOff>74930</xdr:rowOff>
    </xdr:to>
    <xdr:cxnSp macro="">
      <xdr:nvCxnSpPr>
        <xdr:cNvPr id="61" name="直線コネクタ 60"/>
        <xdr:cNvCxnSpPr/>
      </xdr:nvCxnSpPr>
      <xdr:spPr>
        <a:xfrm>
          <a:off x="3797300" y="56889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31115</xdr:rowOff>
    </xdr:from>
    <xdr:to>
      <xdr:col>19</xdr:col>
      <xdr:colOff>177800</xdr:colOff>
      <xdr:row>33</xdr:row>
      <xdr:rowOff>63881</xdr:rowOff>
    </xdr:to>
    <xdr:cxnSp macro="">
      <xdr:nvCxnSpPr>
        <xdr:cNvPr id="64" name="直線コネクタ 63"/>
        <xdr:cNvCxnSpPr/>
      </xdr:nvCxnSpPr>
      <xdr:spPr>
        <a:xfrm flipV="1">
          <a:off x="2908300" y="568896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66167</xdr:rowOff>
    </xdr:from>
    <xdr:to>
      <xdr:col>15</xdr:col>
      <xdr:colOff>50800</xdr:colOff>
      <xdr:row>33</xdr:row>
      <xdr:rowOff>63881</xdr:rowOff>
    </xdr:to>
    <xdr:cxnSp macro="">
      <xdr:nvCxnSpPr>
        <xdr:cNvPr id="67" name="直線コネクタ 66"/>
        <xdr:cNvCxnSpPr/>
      </xdr:nvCxnSpPr>
      <xdr:spPr>
        <a:xfrm>
          <a:off x="2019300" y="5381117"/>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66167</xdr:rowOff>
    </xdr:from>
    <xdr:to>
      <xdr:col>10</xdr:col>
      <xdr:colOff>114300</xdr:colOff>
      <xdr:row>31</xdr:row>
      <xdr:rowOff>164846</xdr:rowOff>
    </xdr:to>
    <xdr:cxnSp macro="">
      <xdr:nvCxnSpPr>
        <xdr:cNvPr id="70" name="直線コネクタ 69"/>
        <xdr:cNvCxnSpPr/>
      </xdr:nvCxnSpPr>
      <xdr:spPr>
        <a:xfrm flipV="1">
          <a:off x="1130300" y="538111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156862</xdr:rowOff>
    </xdr:from>
    <xdr:ext cx="469744" cy="259045"/>
    <xdr:sp macro="" textlink="">
      <xdr:nvSpPr>
        <xdr:cNvPr id="74" name="テキスト ボックス 73"/>
        <xdr:cNvSpPr txBox="1"/>
      </xdr:nvSpPr>
      <xdr:spPr>
        <a:xfrm>
          <a:off x="8954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24130</xdr:rowOff>
    </xdr:from>
    <xdr:to>
      <xdr:col>24</xdr:col>
      <xdr:colOff>114300</xdr:colOff>
      <xdr:row>33</xdr:row>
      <xdr:rowOff>125730</xdr:rowOff>
    </xdr:to>
    <xdr:sp macro="" textlink="">
      <xdr:nvSpPr>
        <xdr:cNvPr id="80" name="楕円 79"/>
        <xdr:cNvSpPr/>
      </xdr:nvSpPr>
      <xdr:spPr>
        <a:xfrm>
          <a:off x="45847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47007</xdr:rowOff>
    </xdr:from>
    <xdr:ext cx="469744" cy="259045"/>
    <xdr:sp macro="" textlink="">
      <xdr:nvSpPr>
        <xdr:cNvPr id="81" name="議会費該当値テキスト"/>
        <xdr:cNvSpPr txBox="1"/>
      </xdr:nvSpPr>
      <xdr:spPr>
        <a:xfrm>
          <a:off x="4686300"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151765</xdr:rowOff>
    </xdr:from>
    <xdr:to>
      <xdr:col>20</xdr:col>
      <xdr:colOff>38100</xdr:colOff>
      <xdr:row>33</xdr:row>
      <xdr:rowOff>81915</xdr:rowOff>
    </xdr:to>
    <xdr:sp macro="" textlink="">
      <xdr:nvSpPr>
        <xdr:cNvPr id="82" name="楕円 81"/>
        <xdr:cNvSpPr/>
      </xdr:nvSpPr>
      <xdr:spPr>
        <a:xfrm>
          <a:off x="3746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98442</xdr:rowOff>
    </xdr:from>
    <xdr:ext cx="469744" cy="259045"/>
    <xdr:sp macro="" textlink="">
      <xdr:nvSpPr>
        <xdr:cNvPr id="83" name="テキスト ボックス 82"/>
        <xdr:cNvSpPr txBox="1"/>
      </xdr:nvSpPr>
      <xdr:spPr>
        <a:xfrm>
          <a:off x="3562428" y="54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13081</xdr:rowOff>
    </xdr:from>
    <xdr:to>
      <xdr:col>15</xdr:col>
      <xdr:colOff>101600</xdr:colOff>
      <xdr:row>33</xdr:row>
      <xdr:rowOff>114681</xdr:rowOff>
    </xdr:to>
    <xdr:sp macro="" textlink="">
      <xdr:nvSpPr>
        <xdr:cNvPr id="84" name="楕円 83"/>
        <xdr:cNvSpPr/>
      </xdr:nvSpPr>
      <xdr:spPr>
        <a:xfrm>
          <a:off x="2857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131208</xdr:rowOff>
    </xdr:from>
    <xdr:ext cx="469744" cy="259045"/>
    <xdr:sp macro="" textlink="">
      <xdr:nvSpPr>
        <xdr:cNvPr id="85" name="テキスト ボックス 84"/>
        <xdr:cNvSpPr txBox="1"/>
      </xdr:nvSpPr>
      <xdr:spPr>
        <a:xfrm>
          <a:off x="2673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15367</xdr:rowOff>
    </xdr:from>
    <xdr:to>
      <xdr:col>10</xdr:col>
      <xdr:colOff>165100</xdr:colOff>
      <xdr:row>31</xdr:row>
      <xdr:rowOff>116967</xdr:rowOff>
    </xdr:to>
    <xdr:sp macro="" textlink="">
      <xdr:nvSpPr>
        <xdr:cNvPr id="86" name="楕円 85"/>
        <xdr:cNvSpPr/>
      </xdr:nvSpPr>
      <xdr:spPr>
        <a:xfrm>
          <a:off x="1968500" y="5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133494</xdr:rowOff>
    </xdr:from>
    <xdr:ext cx="469744" cy="259045"/>
    <xdr:sp macro="" textlink="">
      <xdr:nvSpPr>
        <xdr:cNvPr id="87" name="テキスト ボックス 86"/>
        <xdr:cNvSpPr txBox="1"/>
      </xdr:nvSpPr>
      <xdr:spPr>
        <a:xfrm>
          <a:off x="1784428" y="5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114046</xdr:rowOff>
    </xdr:from>
    <xdr:to>
      <xdr:col>6</xdr:col>
      <xdr:colOff>38100</xdr:colOff>
      <xdr:row>32</xdr:row>
      <xdr:rowOff>44196</xdr:rowOff>
    </xdr:to>
    <xdr:sp macro="" textlink="">
      <xdr:nvSpPr>
        <xdr:cNvPr id="88" name="楕円 87"/>
        <xdr:cNvSpPr/>
      </xdr:nvSpPr>
      <xdr:spPr>
        <a:xfrm>
          <a:off x="1079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60723</xdr:rowOff>
    </xdr:from>
    <xdr:ext cx="469744" cy="259045"/>
    <xdr:sp macro="" textlink="">
      <xdr:nvSpPr>
        <xdr:cNvPr id="89" name="テキスト ボックス 88"/>
        <xdr:cNvSpPr txBox="1"/>
      </xdr:nvSpPr>
      <xdr:spPr>
        <a:xfrm>
          <a:off x="895428" y="52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107632</xdr:rowOff>
    </xdr:from>
    <xdr:to>
      <xdr:col>24</xdr:col>
      <xdr:colOff>63500</xdr:colOff>
      <xdr:row>57</xdr:row>
      <xdr:rowOff>117356</xdr:rowOff>
    </xdr:to>
    <xdr:cxnSp macro="">
      <xdr:nvCxnSpPr>
        <xdr:cNvPr id="116" name="直線コネクタ 115"/>
        <xdr:cNvCxnSpPr/>
      </xdr:nvCxnSpPr>
      <xdr:spPr>
        <a:xfrm>
          <a:off x="3797300" y="9880282"/>
          <a:ext cx="8382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107632</xdr:rowOff>
    </xdr:from>
    <xdr:to>
      <xdr:col>19</xdr:col>
      <xdr:colOff>177800</xdr:colOff>
      <xdr:row>57</xdr:row>
      <xdr:rowOff>115592</xdr:rowOff>
    </xdr:to>
    <xdr:cxnSp macro="">
      <xdr:nvCxnSpPr>
        <xdr:cNvPr id="119" name="直線コネクタ 118"/>
        <xdr:cNvCxnSpPr/>
      </xdr:nvCxnSpPr>
      <xdr:spPr>
        <a:xfrm flipV="1">
          <a:off x="2908300" y="9880282"/>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94963</xdr:rowOff>
    </xdr:from>
    <xdr:to>
      <xdr:col>15</xdr:col>
      <xdr:colOff>50800</xdr:colOff>
      <xdr:row>57</xdr:row>
      <xdr:rowOff>115592</xdr:rowOff>
    </xdr:to>
    <xdr:cxnSp macro="">
      <xdr:nvCxnSpPr>
        <xdr:cNvPr id="122" name="直線コネクタ 121"/>
        <xdr:cNvCxnSpPr/>
      </xdr:nvCxnSpPr>
      <xdr:spPr>
        <a:xfrm>
          <a:off x="2019300" y="9867613"/>
          <a:ext cx="889000" cy="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94963</xdr:rowOff>
    </xdr:from>
    <xdr:to>
      <xdr:col>10</xdr:col>
      <xdr:colOff>114300</xdr:colOff>
      <xdr:row>57</xdr:row>
      <xdr:rowOff>98392</xdr:rowOff>
    </xdr:to>
    <xdr:cxnSp macro="">
      <xdr:nvCxnSpPr>
        <xdr:cNvPr id="125" name="直線コネクタ 124"/>
        <xdr:cNvCxnSpPr/>
      </xdr:nvCxnSpPr>
      <xdr:spPr>
        <a:xfrm flipV="1">
          <a:off x="1130300" y="986761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105830</xdr:rowOff>
    </xdr:from>
    <xdr:to>
      <xdr:col>10</xdr:col>
      <xdr:colOff>165100</xdr:colOff>
      <xdr:row>57</xdr:row>
      <xdr:rowOff>35980</xdr:rowOff>
    </xdr:to>
    <xdr:sp macro="" textlink="">
      <xdr:nvSpPr>
        <xdr:cNvPr id="126" name="フローチャート: 判断 125"/>
        <xdr:cNvSpPr/>
      </xdr:nvSpPr>
      <xdr:spPr>
        <a:xfrm>
          <a:off x="1968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52507</xdr:rowOff>
    </xdr:from>
    <xdr:ext cx="534377" cy="259045"/>
    <xdr:sp macro="" textlink="">
      <xdr:nvSpPr>
        <xdr:cNvPr id="127" name="テキスト ボックス 126"/>
        <xdr:cNvSpPr txBox="1"/>
      </xdr:nvSpPr>
      <xdr:spPr>
        <a:xfrm>
          <a:off x="1752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66556</xdr:rowOff>
    </xdr:from>
    <xdr:to>
      <xdr:col>24</xdr:col>
      <xdr:colOff>114300</xdr:colOff>
      <xdr:row>57</xdr:row>
      <xdr:rowOff>168156</xdr:rowOff>
    </xdr:to>
    <xdr:sp macro="" textlink="">
      <xdr:nvSpPr>
        <xdr:cNvPr id="135" name="楕円 134"/>
        <xdr:cNvSpPr/>
      </xdr:nvSpPr>
      <xdr:spPr>
        <a:xfrm>
          <a:off x="4584700" y="9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152933</xdr:rowOff>
    </xdr:from>
    <xdr:ext cx="534377" cy="259045"/>
    <xdr:sp macro="" textlink="">
      <xdr:nvSpPr>
        <xdr:cNvPr id="136" name="総務費該当値テキスト"/>
        <xdr:cNvSpPr txBox="1"/>
      </xdr:nvSpPr>
      <xdr:spPr>
        <a:xfrm>
          <a:off x="4686300" y="97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56832</xdr:rowOff>
    </xdr:from>
    <xdr:to>
      <xdr:col>20</xdr:col>
      <xdr:colOff>38100</xdr:colOff>
      <xdr:row>57</xdr:row>
      <xdr:rowOff>158432</xdr:rowOff>
    </xdr:to>
    <xdr:sp macro="" textlink="">
      <xdr:nvSpPr>
        <xdr:cNvPr id="137" name="楕円 136"/>
        <xdr:cNvSpPr/>
      </xdr:nvSpPr>
      <xdr:spPr>
        <a:xfrm>
          <a:off x="3746500" y="98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149559</xdr:rowOff>
    </xdr:from>
    <xdr:ext cx="534377" cy="259045"/>
    <xdr:sp macro="" textlink="">
      <xdr:nvSpPr>
        <xdr:cNvPr id="138" name="テキスト ボックス 137"/>
        <xdr:cNvSpPr txBox="1"/>
      </xdr:nvSpPr>
      <xdr:spPr>
        <a:xfrm>
          <a:off x="3530111" y="99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64792</xdr:rowOff>
    </xdr:from>
    <xdr:to>
      <xdr:col>15</xdr:col>
      <xdr:colOff>101600</xdr:colOff>
      <xdr:row>57</xdr:row>
      <xdr:rowOff>166392</xdr:rowOff>
    </xdr:to>
    <xdr:sp macro="" textlink="">
      <xdr:nvSpPr>
        <xdr:cNvPr id="139" name="楕円 138"/>
        <xdr:cNvSpPr/>
      </xdr:nvSpPr>
      <xdr:spPr>
        <a:xfrm>
          <a:off x="2857500" y="98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157519</xdr:rowOff>
    </xdr:from>
    <xdr:ext cx="534377" cy="259045"/>
    <xdr:sp macro="" textlink="">
      <xdr:nvSpPr>
        <xdr:cNvPr id="140" name="テキスト ボックス 139"/>
        <xdr:cNvSpPr txBox="1"/>
      </xdr:nvSpPr>
      <xdr:spPr>
        <a:xfrm>
          <a:off x="2641111" y="99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44163</xdr:rowOff>
    </xdr:from>
    <xdr:to>
      <xdr:col>10</xdr:col>
      <xdr:colOff>165100</xdr:colOff>
      <xdr:row>57</xdr:row>
      <xdr:rowOff>145763</xdr:rowOff>
    </xdr:to>
    <xdr:sp macro="" textlink="">
      <xdr:nvSpPr>
        <xdr:cNvPr id="141" name="楕円 140"/>
        <xdr:cNvSpPr/>
      </xdr:nvSpPr>
      <xdr:spPr>
        <a:xfrm>
          <a:off x="1968500" y="98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136890</xdr:rowOff>
    </xdr:from>
    <xdr:ext cx="534377" cy="259045"/>
    <xdr:sp macro="" textlink="">
      <xdr:nvSpPr>
        <xdr:cNvPr id="142" name="テキスト ボックス 141"/>
        <xdr:cNvSpPr txBox="1"/>
      </xdr:nvSpPr>
      <xdr:spPr>
        <a:xfrm>
          <a:off x="1752111" y="99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47592</xdr:rowOff>
    </xdr:from>
    <xdr:to>
      <xdr:col>6</xdr:col>
      <xdr:colOff>38100</xdr:colOff>
      <xdr:row>57</xdr:row>
      <xdr:rowOff>149192</xdr:rowOff>
    </xdr:to>
    <xdr:sp macro="" textlink="">
      <xdr:nvSpPr>
        <xdr:cNvPr id="143" name="楕円 142"/>
        <xdr:cNvSpPr/>
      </xdr:nvSpPr>
      <xdr:spPr>
        <a:xfrm>
          <a:off x="1079500" y="982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140319</xdr:rowOff>
    </xdr:from>
    <xdr:ext cx="534377" cy="259045"/>
    <xdr:sp macro="" textlink="">
      <xdr:nvSpPr>
        <xdr:cNvPr id="144" name="テキスト ボックス 143"/>
        <xdr:cNvSpPr txBox="1"/>
      </xdr:nvSpPr>
      <xdr:spPr>
        <a:xfrm>
          <a:off x="863111" y="991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4660</xdr:rowOff>
    </xdr:from>
    <xdr:to>
      <xdr:col>24</xdr:col>
      <xdr:colOff>63500</xdr:colOff>
      <xdr:row>76</xdr:row>
      <xdr:rowOff>8865</xdr:rowOff>
    </xdr:to>
    <xdr:cxnSp macro="">
      <xdr:nvCxnSpPr>
        <xdr:cNvPr id="174" name="直線コネクタ 173"/>
        <xdr:cNvCxnSpPr/>
      </xdr:nvCxnSpPr>
      <xdr:spPr>
        <a:xfrm>
          <a:off x="3797300" y="13034860"/>
          <a:ext cx="8382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4660</xdr:rowOff>
    </xdr:from>
    <xdr:to>
      <xdr:col>19</xdr:col>
      <xdr:colOff>177800</xdr:colOff>
      <xdr:row>76</xdr:row>
      <xdr:rowOff>51943</xdr:rowOff>
    </xdr:to>
    <xdr:cxnSp macro="">
      <xdr:nvCxnSpPr>
        <xdr:cNvPr id="177" name="直線コネクタ 176"/>
        <xdr:cNvCxnSpPr/>
      </xdr:nvCxnSpPr>
      <xdr:spPr>
        <a:xfrm flipV="1">
          <a:off x="2908300" y="13034860"/>
          <a:ext cx="8890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51943</xdr:rowOff>
    </xdr:from>
    <xdr:to>
      <xdr:col>15</xdr:col>
      <xdr:colOff>50800</xdr:colOff>
      <xdr:row>76</xdr:row>
      <xdr:rowOff>144348</xdr:rowOff>
    </xdr:to>
    <xdr:cxnSp macro="">
      <xdr:nvCxnSpPr>
        <xdr:cNvPr id="180" name="直線コネクタ 179"/>
        <xdr:cNvCxnSpPr/>
      </xdr:nvCxnSpPr>
      <xdr:spPr>
        <a:xfrm flipV="1">
          <a:off x="2019300" y="13082143"/>
          <a:ext cx="889000" cy="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144348</xdr:rowOff>
    </xdr:from>
    <xdr:to>
      <xdr:col>10</xdr:col>
      <xdr:colOff>114300</xdr:colOff>
      <xdr:row>77</xdr:row>
      <xdr:rowOff>13805</xdr:rowOff>
    </xdr:to>
    <xdr:cxnSp macro="">
      <xdr:nvCxnSpPr>
        <xdr:cNvPr id="183" name="直線コネクタ 182"/>
        <xdr:cNvCxnSpPr/>
      </xdr:nvCxnSpPr>
      <xdr:spPr>
        <a:xfrm flipV="1">
          <a:off x="1130300" y="13174548"/>
          <a:ext cx="8890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35344</xdr:rowOff>
    </xdr:from>
    <xdr:to>
      <xdr:col>10</xdr:col>
      <xdr:colOff>165100</xdr:colOff>
      <xdr:row>74</xdr:row>
      <xdr:rowOff>136944</xdr:rowOff>
    </xdr:to>
    <xdr:sp macro="" textlink="">
      <xdr:nvSpPr>
        <xdr:cNvPr id="184" name="フローチャート: 判断 183"/>
        <xdr:cNvSpPr/>
      </xdr:nvSpPr>
      <xdr:spPr>
        <a:xfrm>
          <a:off x="1968500" y="127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153471</xdr:rowOff>
    </xdr:from>
    <xdr:ext cx="599010" cy="259045"/>
    <xdr:sp macro="" textlink="">
      <xdr:nvSpPr>
        <xdr:cNvPr id="185" name="テキスト ボックス 184"/>
        <xdr:cNvSpPr txBox="1"/>
      </xdr:nvSpPr>
      <xdr:spPr>
        <a:xfrm>
          <a:off x="1719795" y="1249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129515</xdr:rowOff>
    </xdr:from>
    <xdr:to>
      <xdr:col>24</xdr:col>
      <xdr:colOff>114300</xdr:colOff>
      <xdr:row>76</xdr:row>
      <xdr:rowOff>59665</xdr:rowOff>
    </xdr:to>
    <xdr:sp macro="" textlink="">
      <xdr:nvSpPr>
        <xdr:cNvPr id="193" name="楕円 192"/>
        <xdr:cNvSpPr/>
      </xdr:nvSpPr>
      <xdr:spPr>
        <a:xfrm>
          <a:off x="4584700" y="129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107942</xdr:rowOff>
    </xdr:from>
    <xdr:ext cx="599010" cy="259045"/>
    <xdr:sp macro="" textlink="">
      <xdr:nvSpPr>
        <xdr:cNvPr id="194" name="民生費該当値テキスト"/>
        <xdr:cNvSpPr txBox="1"/>
      </xdr:nvSpPr>
      <xdr:spPr>
        <a:xfrm>
          <a:off x="4686300" y="1296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125311</xdr:rowOff>
    </xdr:from>
    <xdr:to>
      <xdr:col>20</xdr:col>
      <xdr:colOff>38100</xdr:colOff>
      <xdr:row>76</xdr:row>
      <xdr:rowOff>55460</xdr:rowOff>
    </xdr:to>
    <xdr:sp macro="" textlink="">
      <xdr:nvSpPr>
        <xdr:cNvPr id="195" name="楕円 194"/>
        <xdr:cNvSpPr/>
      </xdr:nvSpPr>
      <xdr:spPr>
        <a:xfrm>
          <a:off x="3746500" y="12984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46587</xdr:rowOff>
    </xdr:from>
    <xdr:ext cx="599010" cy="259045"/>
    <xdr:sp macro="" textlink="">
      <xdr:nvSpPr>
        <xdr:cNvPr id="196" name="テキスト ボックス 195"/>
        <xdr:cNvSpPr txBox="1"/>
      </xdr:nvSpPr>
      <xdr:spPr>
        <a:xfrm>
          <a:off x="3497795" y="1307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1143</xdr:rowOff>
    </xdr:from>
    <xdr:to>
      <xdr:col>15</xdr:col>
      <xdr:colOff>101600</xdr:colOff>
      <xdr:row>76</xdr:row>
      <xdr:rowOff>102743</xdr:rowOff>
    </xdr:to>
    <xdr:sp macro="" textlink="">
      <xdr:nvSpPr>
        <xdr:cNvPr id="197" name="楕円 196"/>
        <xdr:cNvSpPr/>
      </xdr:nvSpPr>
      <xdr:spPr>
        <a:xfrm>
          <a:off x="2857500" y="130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93870</xdr:rowOff>
    </xdr:from>
    <xdr:ext cx="599010" cy="259045"/>
    <xdr:sp macro="" textlink="">
      <xdr:nvSpPr>
        <xdr:cNvPr id="198" name="テキスト ボックス 197"/>
        <xdr:cNvSpPr txBox="1"/>
      </xdr:nvSpPr>
      <xdr:spPr>
        <a:xfrm>
          <a:off x="2608795" y="1312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93548</xdr:rowOff>
    </xdr:from>
    <xdr:to>
      <xdr:col>10</xdr:col>
      <xdr:colOff>165100</xdr:colOff>
      <xdr:row>77</xdr:row>
      <xdr:rowOff>23698</xdr:rowOff>
    </xdr:to>
    <xdr:sp macro="" textlink="">
      <xdr:nvSpPr>
        <xdr:cNvPr id="199" name="楕円 198"/>
        <xdr:cNvSpPr/>
      </xdr:nvSpPr>
      <xdr:spPr>
        <a:xfrm>
          <a:off x="1968500" y="131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14825</xdr:rowOff>
    </xdr:from>
    <xdr:ext cx="599010" cy="259045"/>
    <xdr:sp macro="" textlink="">
      <xdr:nvSpPr>
        <xdr:cNvPr id="200" name="テキスト ボックス 199"/>
        <xdr:cNvSpPr txBox="1"/>
      </xdr:nvSpPr>
      <xdr:spPr>
        <a:xfrm>
          <a:off x="1719795" y="1321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134455</xdr:rowOff>
    </xdr:from>
    <xdr:to>
      <xdr:col>6</xdr:col>
      <xdr:colOff>38100</xdr:colOff>
      <xdr:row>77</xdr:row>
      <xdr:rowOff>64605</xdr:rowOff>
    </xdr:to>
    <xdr:sp macro="" textlink="">
      <xdr:nvSpPr>
        <xdr:cNvPr id="201" name="楕円 200"/>
        <xdr:cNvSpPr/>
      </xdr:nvSpPr>
      <xdr:spPr>
        <a:xfrm>
          <a:off x="1079500" y="131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55732</xdr:rowOff>
    </xdr:from>
    <xdr:ext cx="599010" cy="259045"/>
    <xdr:sp macro="" textlink="">
      <xdr:nvSpPr>
        <xdr:cNvPr id="202" name="テキスト ボックス 201"/>
        <xdr:cNvSpPr txBox="1"/>
      </xdr:nvSpPr>
      <xdr:spPr>
        <a:xfrm>
          <a:off x="830795" y="1325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125661</xdr:rowOff>
    </xdr:from>
    <xdr:to>
      <xdr:col>24</xdr:col>
      <xdr:colOff>63500</xdr:colOff>
      <xdr:row>96</xdr:row>
      <xdr:rowOff>144538</xdr:rowOff>
    </xdr:to>
    <xdr:cxnSp macro="">
      <xdr:nvCxnSpPr>
        <xdr:cNvPr id="232" name="直線コネクタ 231"/>
        <xdr:cNvCxnSpPr/>
      </xdr:nvCxnSpPr>
      <xdr:spPr>
        <a:xfrm>
          <a:off x="3797300" y="16584861"/>
          <a:ext cx="838200" cy="1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151282</xdr:rowOff>
    </xdr:from>
    <xdr:to>
      <xdr:col>19</xdr:col>
      <xdr:colOff>177800</xdr:colOff>
      <xdr:row>96</xdr:row>
      <xdr:rowOff>125661</xdr:rowOff>
    </xdr:to>
    <xdr:cxnSp macro="">
      <xdr:nvCxnSpPr>
        <xdr:cNvPr id="235" name="直線コネクタ 234"/>
        <xdr:cNvCxnSpPr/>
      </xdr:nvCxnSpPr>
      <xdr:spPr>
        <a:xfrm>
          <a:off x="2908300" y="16439032"/>
          <a:ext cx="889000" cy="1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151282</xdr:rowOff>
    </xdr:from>
    <xdr:to>
      <xdr:col>15</xdr:col>
      <xdr:colOff>50800</xdr:colOff>
      <xdr:row>95</xdr:row>
      <xdr:rowOff>154006</xdr:rowOff>
    </xdr:to>
    <xdr:cxnSp macro="">
      <xdr:nvCxnSpPr>
        <xdr:cNvPr id="238" name="直線コネクタ 237"/>
        <xdr:cNvCxnSpPr/>
      </xdr:nvCxnSpPr>
      <xdr:spPr>
        <a:xfrm flipV="1">
          <a:off x="2019300" y="16439032"/>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154006</xdr:rowOff>
    </xdr:from>
    <xdr:to>
      <xdr:col>10</xdr:col>
      <xdr:colOff>114300</xdr:colOff>
      <xdr:row>95</xdr:row>
      <xdr:rowOff>165436</xdr:rowOff>
    </xdr:to>
    <xdr:cxnSp macro="">
      <xdr:nvCxnSpPr>
        <xdr:cNvPr id="241" name="直線コネクタ 240"/>
        <xdr:cNvCxnSpPr/>
      </xdr:nvCxnSpPr>
      <xdr:spPr>
        <a:xfrm flipV="1">
          <a:off x="1130300" y="164417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113342</xdr:rowOff>
    </xdr:from>
    <xdr:to>
      <xdr:col>10</xdr:col>
      <xdr:colOff>165100</xdr:colOff>
      <xdr:row>97</xdr:row>
      <xdr:rowOff>43492</xdr:rowOff>
    </xdr:to>
    <xdr:sp macro="" textlink="">
      <xdr:nvSpPr>
        <xdr:cNvPr id="242" name="フローチャート: 判断 241"/>
        <xdr:cNvSpPr/>
      </xdr:nvSpPr>
      <xdr:spPr>
        <a:xfrm>
          <a:off x="1968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34619</xdr:rowOff>
    </xdr:from>
    <xdr:ext cx="534377" cy="259045"/>
    <xdr:sp macro="" textlink="">
      <xdr:nvSpPr>
        <xdr:cNvPr id="243" name="テキスト ボックス 242"/>
        <xdr:cNvSpPr txBox="1"/>
      </xdr:nvSpPr>
      <xdr:spPr>
        <a:xfrm>
          <a:off x="1752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93738</xdr:rowOff>
    </xdr:from>
    <xdr:to>
      <xdr:col>24</xdr:col>
      <xdr:colOff>114300</xdr:colOff>
      <xdr:row>97</xdr:row>
      <xdr:rowOff>23888</xdr:rowOff>
    </xdr:to>
    <xdr:sp macro="" textlink="">
      <xdr:nvSpPr>
        <xdr:cNvPr id="251" name="楕円 250"/>
        <xdr:cNvSpPr/>
      </xdr:nvSpPr>
      <xdr:spPr>
        <a:xfrm>
          <a:off x="4584700" y="165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116615</xdr:rowOff>
    </xdr:from>
    <xdr:ext cx="534377" cy="259045"/>
    <xdr:sp macro="" textlink="">
      <xdr:nvSpPr>
        <xdr:cNvPr id="252" name="衛生費該当値テキスト"/>
        <xdr:cNvSpPr txBox="1"/>
      </xdr:nvSpPr>
      <xdr:spPr>
        <a:xfrm>
          <a:off x="4686300" y="1640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74861</xdr:rowOff>
    </xdr:from>
    <xdr:to>
      <xdr:col>20</xdr:col>
      <xdr:colOff>38100</xdr:colOff>
      <xdr:row>97</xdr:row>
      <xdr:rowOff>5011</xdr:rowOff>
    </xdr:to>
    <xdr:sp macro="" textlink="">
      <xdr:nvSpPr>
        <xdr:cNvPr id="253" name="楕円 252"/>
        <xdr:cNvSpPr/>
      </xdr:nvSpPr>
      <xdr:spPr>
        <a:xfrm>
          <a:off x="3746500" y="165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21538</xdr:rowOff>
    </xdr:from>
    <xdr:ext cx="534377" cy="259045"/>
    <xdr:sp macro="" textlink="">
      <xdr:nvSpPr>
        <xdr:cNvPr id="254" name="テキスト ボックス 253"/>
        <xdr:cNvSpPr txBox="1"/>
      </xdr:nvSpPr>
      <xdr:spPr>
        <a:xfrm>
          <a:off x="3530111" y="163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100482</xdr:rowOff>
    </xdr:from>
    <xdr:to>
      <xdr:col>15</xdr:col>
      <xdr:colOff>101600</xdr:colOff>
      <xdr:row>96</xdr:row>
      <xdr:rowOff>30632</xdr:rowOff>
    </xdr:to>
    <xdr:sp macro="" textlink="">
      <xdr:nvSpPr>
        <xdr:cNvPr id="255" name="楕円 254"/>
        <xdr:cNvSpPr/>
      </xdr:nvSpPr>
      <xdr:spPr>
        <a:xfrm>
          <a:off x="2857500" y="163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47159</xdr:rowOff>
    </xdr:from>
    <xdr:ext cx="534377" cy="259045"/>
    <xdr:sp macro="" textlink="">
      <xdr:nvSpPr>
        <xdr:cNvPr id="256" name="テキスト ボックス 255"/>
        <xdr:cNvSpPr txBox="1"/>
      </xdr:nvSpPr>
      <xdr:spPr>
        <a:xfrm>
          <a:off x="2641111" y="161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103206</xdr:rowOff>
    </xdr:from>
    <xdr:to>
      <xdr:col>10</xdr:col>
      <xdr:colOff>165100</xdr:colOff>
      <xdr:row>96</xdr:row>
      <xdr:rowOff>33356</xdr:rowOff>
    </xdr:to>
    <xdr:sp macro="" textlink="">
      <xdr:nvSpPr>
        <xdr:cNvPr id="257" name="楕円 256"/>
        <xdr:cNvSpPr/>
      </xdr:nvSpPr>
      <xdr:spPr>
        <a:xfrm>
          <a:off x="1968500" y="163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49883</xdr:rowOff>
    </xdr:from>
    <xdr:ext cx="534377" cy="259045"/>
    <xdr:sp macro="" textlink="">
      <xdr:nvSpPr>
        <xdr:cNvPr id="258" name="テキスト ボックス 257"/>
        <xdr:cNvSpPr txBox="1"/>
      </xdr:nvSpPr>
      <xdr:spPr>
        <a:xfrm>
          <a:off x="1752111" y="161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114636</xdr:rowOff>
    </xdr:from>
    <xdr:to>
      <xdr:col>6</xdr:col>
      <xdr:colOff>38100</xdr:colOff>
      <xdr:row>96</xdr:row>
      <xdr:rowOff>44786</xdr:rowOff>
    </xdr:to>
    <xdr:sp macro="" textlink="">
      <xdr:nvSpPr>
        <xdr:cNvPr id="259" name="楕円 258"/>
        <xdr:cNvSpPr/>
      </xdr:nvSpPr>
      <xdr:spPr>
        <a:xfrm>
          <a:off x="1079500" y="164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61313</xdr:rowOff>
    </xdr:from>
    <xdr:ext cx="534377" cy="259045"/>
    <xdr:sp macro="" textlink="">
      <xdr:nvSpPr>
        <xdr:cNvPr id="260" name="テキスト ボックス 259"/>
        <xdr:cNvSpPr txBox="1"/>
      </xdr:nvSpPr>
      <xdr:spPr>
        <a:xfrm>
          <a:off x="863111" y="1617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106233</xdr:rowOff>
    </xdr:from>
    <xdr:to>
      <xdr:col>55</xdr:col>
      <xdr:colOff>0</xdr:colOff>
      <xdr:row>38</xdr:row>
      <xdr:rowOff>106553</xdr:rowOff>
    </xdr:to>
    <xdr:cxnSp macro="">
      <xdr:nvCxnSpPr>
        <xdr:cNvPr id="287" name="直線コネクタ 286"/>
        <xdr:cNvCxnSpPr/>
      </xdr:nvCxnSpPr>
      <xdr:spPr>
        <a:xfrm flipV="1">
          <a:off x="9639300" y="6621333"/>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106370</xdr:rowOff>
    </xdr:from>
    <xdr:to>
      <xdr:col>50</xdr:col>
      <xdr:colOff>114300</xdr:colOff>
      <xdr:row>38</xdr:row>
      <xdr:rowOff>106553</xdr:rowOff>
    </xdr:to>
    <xdr:cxnSp macro="">
      <xdr:nvCxnSpPr>
        <xdr:cNvPr id="290" name="直線コネクタ 289"/>
        <xdr:cNvCxnSpPr/>
      </xdr:nvCxnSpPr>
      <xdr:spPr>
        <a:xfrm>
          <a:off x="8750300" y="662147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103444</xdr:rowOff>
    </xdr:from>
    <xdr:to>
      <xdr:col>45</xdr:col>
      <xdr:colOff>177800</xdr:colOff>
      <xdr:row>38</xdr:row>
      <xdr:rowOff>106370</xdr:rowOff>
    </xdr:to>
    <xdr:cxnSp macro="">
      <xdr:nvCxnSpPr>
        <xdr:cNvPr id="293" name="直線コネクタ 292"/>
        <xdr:cNvCxnSpPr/>
      </xdr:nvCxnSpPr>
      <xdr:spPr>
        <a:xfrm>
          <a:off x="7861300" y="661854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102209</xdr:rowOff>
    </xdr:from>
    <xdr:to>
      <xdr:col>41</xdr:col>
      <xdr:colOff>50800</xdr:colOff>
      <xdr:row>38</xdr:row>
      <xdr:rowOff>103444</xdr:rowOff>
    </xdr:to>
    <xdr:cxnSp macro="">
      <xdr:nvCxnSpPr>
        <xdr:cNvPr id="296" name="直線コネクタ 295"/>
        <xdr:cNvCxnSpPr/>
      </xdr:nvCxnSpPr>
      <xdr:spPr>
        <a:xfrm>
          <a:off x="6972300" y="6617309"/>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38745</xdr:rowOff>
    </xdr:from>
    <xdr:to>
      <xdr:col>41</xdr:col>
      <xdr:colOff>101600</xdr:colOff>
      <xdr:row>38</xdr:row>
      <xdr:rowOff>140345</xdr:rowOff>
    </xdr:to>
    <xdr:sp macro="" textlink="">
      <xdr:nvSpPr>
        <xdr:cNvPr id="297" name="フローチャート: 判断 296"/>
        <xdr:cNvSpPr/>
      </xdr:nvSpPr>
      <xdr:spPr>
        <a:xfrm>
          <a:off x="7810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156872</xdr:rowOff>
    </xdr:from>
    <xdr:ext cx="469744" cy="259045"/>
    <xdr:sp macro="" textlink="">
      <xdr:nvSpPr>
        <xdr:cNvPr id="298" name="テキスト ボックス 297"/>
        <xdr:cNvSpPr txBox="1"/>
      </xdr:nvSpPr>
      <xdr:spPr>
        <a:xfrm>
          <a:off x="7626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55433</xdr:rowOff>
    </xdr:from>
    <xdr:to>
      <xdr:col>55</xdr:col>
      <xdr:colOff>50800</xdr:colOff>
      <xdr:row>38</xdr:row>
      <xdr:rowOff>157033</xdr:rowOff>
    </xdr:to>
    <xdr:sp macro="" textlink="">
      <xdr:nvSpPr>
        <xdr:cNvPr id="306" name="楕円 305"/>
        <xdr:cNvSpPr/>
      </xdr:nvSpPr>
      <xdr:spPr>
        <a:xfrm>
          <a:off x="10426700" y="65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55753</xdr:rowOff>
    </xdr:from>
    <xdr:to>
      <xdr:col>50</xdr:col>
      <xdr:colOff>165100</xdr:colOff>
      <xdr:row>38</xdr:row>
      <xdr:rowOff>157353</xdr:rowOff>
    </xdr:to>
    <xdr:sp macro="" textlink="">
      <xdr:nvSpPr>
        <xdr:cNvPr id="308" name="楕円 307"/>
        <xdr:cNvSpPr/>
      </xdr:nvSpPr>
      <xdr:spPr>
        <a:xfrm>
          <a:off x="9588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148480</xdr:rowOff>
    </xdr:from>
    <xdr:ext cx="378565" cy="259045"/>
    <xdr:sp macro="" textlink="">
      <xdr:nvSpPr>
        <xdr:cNvPr id="309" name="テキスト ボックス 308"/>
        <xdr:cNvSpPr txBox="1"/>
      </xdr:nvSpPr>
      <xdr:spPr>
        <a:xfrm>
          <a:off x="9450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55570</xdr:rowOff>
    </xdr:from>
    <xdr:to>
      <xdr:col>46</xdr:col>
      <xdr:colOff>38100</xdr:colOff>
      <xdr:row>38</xdr:row>
      <xdr:rowOff>157170</xdr:rowOff>
    </xdr:to>
    <xdr:sp macro="" textlink="">
      <xdr:nvSpPr>
        <xdr:cNvPr id="310" name="楕円 309"/>
        <xdr:cNvSpPr/>
      </xdr:nvSpPr>
      <xdr:spPr>
        <a:xfrm>
          <a:off x="8699500" y="65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148297</xdr:rowOff>
    </xdr:from>
    <xdr:ext cx="378565" cy="259045"/>
    <xdr:sp macro="" textlink="">
      <xdr:nvSpPr>
        <xdr:cNvPr id="311" name="テキスト ボックス 310"/>
        <xdr:cNvSpPr txBox="1"/>
      </xdr:nvSpPr>
      <xdr:spPr>
        <a:xfrm>
          <a:off x="8561017" y="666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52644</xdr:rowOff>
    </xdr:from>
    <xdr:to>
      <xdr:col>41</xdr:col>
      <xdr:colOff>101600</xdr:colOff>
      <xdr:row>38</xdr:row>
      <xdr:rowOff>154244</xdr:rowOff>
    </xdr:to>
    <xdr:sp macro="" textlink="">
      <xdr:nvSpPr>
        <xdr:cNvPr id="312" name="楕円 311"/>
        <xdr:cNvSpPr/>
      </xdr:nvSpPr>
      <xdr:spPr>
        <a:xfrm>
          <a:off x="7810500" y="65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145371</xdr:rowOff>
    </xdr:from>
    <xdr:ext cx="378565" cy="259045"/>
    <xdr:sp macro="" textlink="">
      <xdr:nvSpPr>
        <xdr:cNvPr id="313" name="テキスト ボックス 312"/>
        <xdr:cNvSpPr txBox="1"/>
      </xdr:nvSpPr>
      <xdr:spPr>
        <a:xfrm>
          <a:off x="7672017" y="666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51409</xdr:rowOff>
    </xdr:from>
    <xdr:to>
      <xdr:col>36</xdr:col>
      <xdr:colOff>165100</xdr:colOff>
      <xdr:row>38</xdr:row>
      <xdr:rowOff>153009</xdr:rowOff>
    </xdr:to>
    <xdr:sp macro="" textlink="">
      <xdr:nvSpPr>
        <xdr:cNvPr id="314" name="楕円 313"/>
        <xdr:cNvSpPr/>
      </xdr:nvSpPr>
      <xdr:spPr>
        <a:xfrm>
          <a:off x="6921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144136</xdr:rowOff>
    </xdr:from>
    <xdr:ext cx="378565" cy="259045"/>
    <xdr:sp macro="" textlink="">
      <xdr:nvSpPr>
        <xdr:cNvPr id="315" name="テキスト ボックス 314"/>
        <xdr:cNvSpPr txBox="1"/>
      </xdr:nvSpPr>
      <xdr:spPr>
        <a:xfrm>
          <a:off x="6783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112054</xdr:rowOff>
    </xdr:from>
    <xdr:to>
      <xdr:col>55</xdr:col>
      <xdr:colOff>0</xdr:colOff>
      <xdr:row>58</xdr:row>
      <xdr:rowOff>116596</xdr:rowOff>
    </xdr:to>
    <xdr:cxnSp macro="">
      <xdr:nvCxnSpPr>
        <xdr:cNvPr id="344" name="直線コネクタ 343"/>
        <xdr:cNvCxnSpPr/>
      </xdr:nvCxnSpPr>
      <xdr:spPr>
        <a:xfrm flipV="1">
          <a:off x="9639300" y="10056154"/>
          <a:ext cx="8382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113045</xdr:rowOff>
    </xdr:from>
    <xdr:to>
      <xdr:col>50</xdr:col>
      <xdr:colOff>114300</xdr:colOff>
      <xdr:row>58</xdr:row>
      <xdr:rowOff>116596</xdr:rowOff>
    </xdr:to>
    <xdr:cxnSp macro="">
      <xdr:nvCxnSpPr>
        <xdr:cNvPr id="347" name="直線コネクタ 346"/>
        <xdr:cNvCxnSpPr/>
      </xdr:nvCxnSpPr>
      <xdr:spPr>
        <a:xfrm>
          <a:off x="8750300" y="10057145"/>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113045</xdr:rowOff>
    </xdr:from>
    <xdr:to>
      <xdr:col>45</xdr:col>
      <xdr:colOff>177800</xdr:colOff>
      <xdr:row>58</xdr:row>
      <xdr:rowOff>121229</xdr:rowOff>
    </xdr:to>
    <xdr:cxnSp macro="">
      <xdr:nvCxnSpPr>
        <xdr:cNvPr id="350" name="直線コネクタ 349"/>
        <xdr:cNvCxnSpPr/>
      </xdr:nvCxnSpPr>
      <xdr:spPr>
        <a:xfrm flipV="1">
          <a:off x="7861300" y="10057145"/>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107193</xdr:rowOff>
    </xdr:from>
    <xdr:to>
      <xdr:col>41</xdr:col>
      <xdr:colOff>50800</xdr:colOff>
      <xdr:row>58</xdr:row>
      <xdr:rowOff>121229</xdr:rowOff>
    </xdr:to>
    <xdr:cxnSp macro="">
      <xdr:nvCxnSpPr>
        <xdr:cNvPr id="353" name="直線コネクタ 352"/>
        <xdr:cNvCxnSpPr/>
      </xdr:nvCxnSpPr>
      <xdr:spPr>
        <a:xfrm>
          <a:off x="6972300" y="10051293"/>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167112</xdr:rowOff>
    </xdr:from>
    <xdr:to>
      <xdr:col>41</xdr:col>
      <xdr:colOff>101600</xdr:colOff>
      <xdr:row>58</xdr:row>
      <xdr:rowOff>97262</xdr:rowOff>
    </xdr:to>
    <xdr:sp macro="" textlink="">
      <xdr:nvSpPr>
        <xdr:cNvPr id="354" name="フローチャート: 判断 353"/>
        <xdr:cNvSpPr/>
      </xdr:nvSpPr>
      <xdr:spPr>
        <a:xfrm>
          <a:off x="7810500" y="993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113789</xdr:rowOff>
    </xdr:from>
    <xdr:ext cx="534377" cy="259045"/>
    <xdr:sp macro="" textlink="">
      <xdr:nvSpPr>
        <xdr:cNvPr id="355" name="テキスト ボックス 354"/>
        <xdr:cNvSpPr txBox="1"/>
      </xdr:nvSpPr>
      <xdr:spPr>
        <a:xfrm>
          <a:off x="7594111" y="971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61254</xdr:rowOff>
    </xdr:from>
    <xdr:to>
      <xdr:col>55</xdr:col>
      <xdr:colOff>50800</xdr:colOff>
      <xdr:row>58</xdr:row>
      <xdr:rowOff>162854</xdr:rowOff>
    </xdr:to>
    <xdr:sp macro="" textlink="">
      <xdr:nvSpPr>
        <xdr:cNvPr id="363" name="楕円 362"/>
        <xdr:cNvSpPr/>
      </xdr:nvSpPr>
      <xdr:spPr>
        <a:xfrm>
          <a:off x="10426700" y="100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20631</xdr:rowOff>
    </xdr:from>
    <xdr:ext cx="534377" cy="259045"/>
    <xdr:sp macro="" textlink="">
      <xdr:nvSpPr>
        <xdr:cNvPr id="364" name="農林水産業費該当値テキスト"/>
        <xdr:cNvSpPr txBox="1"/>
      </xdr:nvSpPr>
      <xdr:spPr>
        <a:xfrm>
          <a:off x="10528300" y="97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65796</xdr:rowOff>
    </xdr:from>
    <xdr:to>
      <xdr:col>50</xdr:col>
      <xdr:colOff>165100</xdr:colOff>
      <xdr:row>58</xdr:row>
      <xdr:rowOff>167396</xdr:rowOff>
    </xdr:to>
    <xdr:sp macro="" textlink="">
      <xdr:nvSpPr>
        <xdr:cNvPr id="365" name="楕円 364"/>
        <xdr:cNvSpPr/>
      </xdr:nvSpPr>
      <xdr:spPr>
        <a:xfrm>
          <a:off x="9588500" y="100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12473</xdr:rowOff>
    </xdr:from>
    <xdr:ext cx="534377" cy="259045"/>
    <xdr:sp macro="" textlink="">
      <xdr:nvSpPr>
        <xdr:cNvPr id="366" name="テキスト ボックス 365"/>
        <xdr:cNvSpPr txBox="1"/>
      </xdr:nvSpPr>
      <xdr:spPr>
        <a:xfrm>
          <a:off x="9372111" y="978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62245</xdr:rowOff>
    </xdr:from>
    <xdr:to>
      <xdr:col>46</xdr:col>
      <xdr:colOff>38100</xdr:colOff>
      <xdr:row>58</xdr:row>
      <xdr:rowOff>163845</xdr:rowOff>
    </xdr:to>
    <xdr:sp macro="" textlink="">
      <xdr:nvSpPr>
        <xdr:cNvPr id="367" name="楕円 366"/>
        <xdr:cNvSpPr/>
      </xdr:nvSpPr>
      <xdr:spPr>
        <a:xfrm>
          <a:off x="8699500" y="100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8922</xdr:rowOff>
    </xdr:from>
    <xdr:ext cx="534377" cy="259045"/>
    <xdr:sp macro="" textlink="">
      <xdr:nvSpPr>
        <xdr:cNvPr id="368" name="テキスト ボックス 367"/>
        <xdr:cNvSpPr txBox="1"/>
      </xdr:nvSpPr>
      <xdr:spPr>
        <a:xfrm>
          <a:off x="8483111" y="97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70429</xdr:rowOff>
    </xdr:from>
    <xdr:to>
      <xdr:col>41</xdr:col>
      <xdr:colOff>101600</xdr:colOff>
      <xdr:row>59</xdr:row>
      <xdr:rowOff>579</xdr:rowOff>
    </xdr:to>
    <xdr:sp macro="" textlink="">
      <xdr:nvSpPr>
        <xdr:cNvPr id="369" name="楕円 368"/>
        <xdr:cNvSpPr/>
      </xdr:nvSpPr>
      <xdr:spPr>
        <a:xfrm>
          <a:off x="7810500" y="100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163156</xdr:rowOff>
    </xdr:from>
    <xdr:ext cx="534377" cy="259045"/>
    <xdr:sp macro="" textlink="">
      <xdr:nvSpPr>
        <xdr:cNvPr id="370" name="テキスト ボックス 369"/>
        <xdr:cNvSpPr txBox="1"/>
      </xdr:nvSpPr>
      <xdr:spPr>
        <a:xfrm>
          <a:off x="7594111" y="101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56393</xdr:rowOff>
    </xdr:from>
    <xdr:to>
      <xdr:col>36</xdr:col>
      <xdr:colOff>165100</xdr:colOff>
      <xdr:row>58</xdr:row>
      <xdr:rowOff>157993</xdr:rowOff>
    </xdr:to>
    <xdr:sp macro="" textlink="">
      <xdr:nvSpPr>
        <xdr:cNvPr id="371" name="楕円 370"/>
        <xdr:cNvSpPr/>
      </xdr:nvSpPr>
      <xdr:spPr>
        <a:xfrm>
          <a:off x="6921500" y="100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149120</xdr:rowOff>
    </xdr:from>
    <xdr:ext cx="534377" cy="259045"/>
    <xdr:sp macro="" textlink="">
      <xdr:nvSpPr>
        <xdr:cNvPr id="372" name="テキスト ボックス 371"/>
        <xdr:cNvSpPr txBox="1"/>
      </xdr:nvSpPr>
      <xdr:spPr>
        <a:xfrm>
          <a:off x="6705111" y="100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90323</xdr:rowOff>
    </xdr:from>
    <xdr:to>
      <xdr:col>55</xdr:col>
      <xdr:colOff>0</xdr:colOff>
      <xdr:row>78</xdr:row>
      <xdr:rowOff>96838</xdr:rowOff>
    </xdr:to>
    <xdr:cxnSp macro="">
      <xdr:nvCxnSpPr>
        <xdr:cNvPr id="401" name="直線コネクタ 400"/>
        <xdr:cNvCxnSpPr/>
      </xdr:nvCxnSpPr>
      <xdr:spPr>
        <a:xfrm flipV="1">
          <a:off x="9639300" y="13463423"/>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94380</xdr:rowOff>
    </xdr:from>
    <xdr:to>
      <xdr:col>50</xdr:col>
      <xdr:colOff>114300</xdr:colOff>
      <xdr:row>78</xdr:row>
      <xdr:rowOff>96838</xdr:rowOff>
    </xdr:to>
    <xdr:cxnSp macro="">
      <xdr:nvCxnSpPr>
        <xdr:cNvPr id="404" name="直線コネクタ 403"/>
        <xdr:cNvCxnSpPr/>
      </xdr:nvCxnSpPr>
      <xdr:spPr>
        <a:xfrm>
          <a:off x="8750300" y="13467480"/>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75921</xdr:rowOff>
    </xdr:from>
    <xdr:to>
      <xdr:col>45</xdr:col>
      <xdr:colOff>177800</xdr:colOff>
      <xdr:row>78</xdr:row>
      <xdr:rowOff>94380</xdr:rowOff>
    </xdr:to>
    <xdr:cxnSp macro="">
      <xdr:nvCxnSpPr>
        <xdr:cNvPr id="407" name="直線コネクタ 406"/>
        <xdr:cNvCxnSpPr/>
      </xdr:nvCxnSpPr>
      <xdr:spPr>
        <a:xfrm>
          <a:off x="7861300" y="13449021"/>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75921</xdr:rowOff>
    </xdr:from>
    <xdr:to>
      <xdr:col>41</xdr:col>
      <xdr:colOff>50800</xdr:colOff>
      <xdr:row>78</xdr:row>
      <xdr:rowOff>83007</xdr:rowOff>
    </xdr:to>
    <xdr:cxnSp macro="">
      <xdr:nvCxnSpPr>
        <xdr:cNvPr id="410" name="直線コネクタ 409"/>
        <xdr:cNvCxnSpPr/>
      </xdr:nvCxnSpPr>
      <xdr:spPr>
        <a:xfrm flipV="1">
          <a:off x="6972300" y="1344902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70822</xdr:rowOff>
    </xdr:from>
    <xdr:to>
      <xdr:col>41</xdr:col>
      <xdr:colOff>101600</xdr:colOff>
      <xdr:row>78</xdr:row>
      <xdr:rowOff>972</xdr:rowOff>
    </xdr:to>
    <xdr:sp macro="" textlink="">
      <xdr:nvSpPr>
        <xdr:cNvPr id="411" name="フローチャート: 判断 410"/>
        <xdr:cNvSpPr/>
      </xdr:nvSpPr>
      <xdr:spPr>
        <a:xfrm>
          <a:off x="7810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17499</xdr:rowOff>
    </xdr:from>
    <xdr:ext cx="534377" cy="259045"/>
    <xdr:sp macro="" textlink="">
      <xdr:nvSpPr>
        <xdr:cNvPr id="412" name="テキスト ボックス 411"/>
        <xdr:cNvSpPr txBox="1"/>
      </xdr:nvSpPr>
      <xdr:spPr>
        <a:xfrm>
          <a:off x="7594111" y="130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39523</xdr:rowOff>
    </xdr:from>
    <xdr:to>
      <xdr:col>55</xdr:col>
      <xdr:colOff>50800</xdr:colOff>
      <xdr:row>78</xdr:row>
      <xdr:rowOff>141123</xdr:rowOff>
    </xdr:to>
    <xdr:sp macro="" textlink="">
      <xdr:nvSpPr>
        <xdr:cNvPr id="420" name="楕円 419"/>
        <xdr:cNvSpPr/>
      </xdr:nvSpPr>
      <xdr:spPr>
        <a:xfrm>
          <a:off x="104267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125900</xdr:rowOff>
    </xdr:from>
    <xdr:ext cx="469744" cy="259045"/>
    <xdr:sp macro="" textlink="">
      <xdr:nvSpPr>
        <xdr:cNvPr id="421" name="商工費該当値テキスト"/>
        <xdr:cNvSpPr txBox="1"/>
      </xdr:nvSpPr>
      <xdr:spPr>
        <a:xfrm>
          <a:off x="10528300" y="133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46038</xdr:rowOff>
    </xdr:from>
    <xdr:to>
      <xdr:col>50</xdr:col>
      <xdr:colOff>165100</xdr:colOff>
      <xdr:row>78</xdr:row>
      <xdr:rowOff>147638</xdr:rowOff>
    </xdr:to>
    <xdr:sp macro="" textlink="">
      <xdr:nvSpPr>
        <xdr:cNvPr id="422" name="楕円 421"/>
        <xdr:cNvSpPr/>
      </xdr:nvSpPr>
      <xdr:spPr>
        <a:xfrm>
          <a:off x="9588500" y="134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138765</xdr:rowOff>
    </xdr:from>
    <xdr:ext cx="469744" cy="259045"/>
    <xdr:sp macro="" textlink="">
      <xdr:nvSpPr>
        <xdr:cNvPr id="423" name="テキスト ボックス 422"/>
        <xdr:cNvSpPr txBox="1"/>
      </xdr:nvSpPr>
      <xdr:spPr>
        <a:xfrm>
          <a:off x="9404428" y="1351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43580</xdr:rowOff>
    </xdr:from>
    <xdr:to>
      <xdr:col>46</xdr:col>
      <xdr:colOff>38100</xdr:colOff>
      <xdr:row>78</xdr:row>
      <xdr:rowOff>145180</xdr:rowOff>
    </xdr:to>
    <xdr:sp macro="" textlink="">
      <xdr:nvSpPr>
        <xdr:cNvPr id="424" name="楕円 423"/>
        <xdr:cNvSpPr/>
      </xdr:nvSpPr>
      <xdr:spPr>
        <a:xfrm>
          <a:off x="8699500" y="134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136307</xdr:rowOff>
    </xdr:from>
    <xdr:ext cx="469744" cy="259045"/>
    <xdr:sp macro="" textlink="">
      <xdr:nvSpPr>
        <xdr:cNvPr id="425" name="テキスト ボックス 424"/>
        <xdr:cNvSpPr txBox="1"/>
      </xdr:nvSpPr>
      <xdr:spPr>
        <a:xfrm>
          <a:off x="8515428" y="135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25121</xdr:rowOff>
    </xdr:from>
    <xdr:to>
      <xdr:col>41</xdr:col>
      <xdr:colOff>101600</xdr:colOff>
      <xdr:row>78</xdr:row>
      <xdr:rowOff>126721</xdr:rowOff>
    </xdr:to>
    <xdr:sp macro="" textlink="">
      <xdr:nvSpPr>
        <xdr:cNvPr id="426" name="楕円 425"/>
        <xdr:cNvSpPr/>
      </xdr:nvSpPr>
      <xdr:spPr>
        <a:xfrm>
          <a:off x="7810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117848</xdr:rowOff>
    </xdr:from>
    <xdr:ext cx="469744" cy="259045"/>
    <xdr:sp macro="" textlink="">
      <xdr:nvSpPr>
        <xdr:cNvPr id="427" name="テキスト ボックス 426"/>
        <xdr:cNvSpPr txBox="1"/>
      </xdr:nvSpPr>
      <xdr:spPr>
        <a:xfrm>
          <a:off x="7626428"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32207</xdr:rowOff>
    </xdr:from>
    <xdr:to>
      <xdr:col>36</xdr:col>
      <xdr:colOff>165100</xdr:colOff>
      <xdr:row>78</xdr:row>
      <xdr:rowOff>133807</xdr:rowOff>
    </xdr:to>
    <xdr:sp macro="" textlink="">
      <xdr:nvSpPr>
        <xdr:cNvPr id="428" name="楕円 427"/>
        <xdr:cNvSpPr/>
      </xdr:nvSpPr>
      <xdr:spPr>
        <a:xfrm>
          <a:off x="6921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124934</xdr:rowOff>
    </xdr:from>
    <xdr:ext cx="469744" cy="259045"/>
    <xdr:sp macro="" textlink="">
      <xdr:nvSpPr>
        <xdr:cNvPr id="429" name="テキスト ボックス 428"/>
        <xdr:cNvSpPr txBox="1"/>
      </xdr:nvSpPr>
      <xdr:spPr>
        <a:xfrm>
          <a:off x="6737428"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35330</xdr:rowOff>
    </xdr:from>
    <xdr:to>
      <xdr:col>55</xdr:col>
      <xdr:colOff>0</xdr:colOff>
      <xdr:row>98</xdr:row>
      <xdr:rowOff>74701</xdr:rowOff>
    </xdr:to>
    <xdr:cxnSp macro="">
      <xdr:nvCxnSpPr>
        <xdr:cNvPr id="458" name="直線コネクタ 457"/>
        <xdr:cNvCxnSpPr/>
      </xdr:nvCxnSpPr>
      <xdr:spPr>
        <a:xfrm flipV="1">
          <a:off x="9639300" y="16837430"/>
          <a:ext cx="8382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62582</xdr:rowOff>
    </xdr:from>
    <xdr:to>
      <xdr:col>50</xdr:col>
      <xdr:colOff>114300</xdr:colOff>
      <xdr:row>98</xdr:row>
      <xdr:rowOff>74701</xdr:rowOff>
    </xdr:to>
    <xdr:cxnSp macro="">
      <xdr:nvCxnSpPr>
        <xdr:cNvPr id="461" name="直線コネクタ 460"/>
        <xdr:cNvCxnSpPr/>
      </xdr:nvCxnSpPr>
      <xdr:spPr>
        <a:xfrm>
          <a:off x="8750300" y="16864682"/>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27405</xdr:rowOff>
    </xdr:from>
    <xdr:to>
      <xdr:col>45</xdr:col>
      <xdr:colOff>177800</xdr:colOff>
      <xdr:row>98</xdr:row>
      <xdr:rowOff>62582</xdr:rowOff>
    </xdr:to>
    <xdr:cxnSp macro="">
      <xdr:nvCxnSpPr>
        <xdr:cNvPr id="464" name="直線コネクタ 463"/>
        <xdr:cNvCxnSpPr/>
      </xdr:nvCxnSpPr>
      <xdr:spPr>
        <a:xfrm>
          <a:off x="7861300" y="16829505"/>
          <a:ext cx="889000" cy="3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27405</xdr:rowOff>
    </xdr:from>
    <xdr:to>
      <xdr:col>41</xdr:col>
      <xdr:colOff>50800</xdr:colOff>
      <xdr:row>98</xdr:row>
      <xdr:rowOff>91103</xdr:rowOff>
    </xdr:to>
    <xdr:cxnSp macro="">
      <xdr:nvCxnSpPr>
        <xdr:cNvPr id="467" name="直線コネクタ 466"/>
        <xdr:cNvCxnSpPr/>
      </xdr:nvCxnSpPr>
      <xdr:spPr>
        <a:xfrm flipV="1">
          <a:off x="6972300" y="16829505"/>
          <a:ext cx="889000" cy="6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161492</xdr:rowOff>
    </xdr:from>
    <xdr:to>
      <xdr:col>41</xdr:col>
      <xdr:colOff>101600</xdr:colOff>
      <xdr:row>98</xdr:row>
      <xdr:rowOff>91642</xdr:rowOff>
    </xdr:to>
    <xdr:sp macro="" textlink="">
      <xdr:nvSpPr>
        <xdr:cNvPr id="468" name="フローチャート: 判断 467"/>
        <xdr:cNvSpPr/>
      </xdr:nvSpPr>
      <xdr:spPr>
        <a:xfrm>
          <a:off x="7810500" y="167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82769</xdr:rowOff>
    </xdr:from>
    <xdr:ext cx="534377" cy="259045"/>
    <xdr:sp macro="" textlink="">
      <xdr:nvSpPr>
        <xdr:cNvPr id="469" name="テキスト ボックス 468"/>
        <xdr:cNvSpPr txBox="1"/>
      </xdr:nvSpPr>
      <xdr:spPr>
        <a:xfrm>
          <a:off x="7594111" y="168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155980</xdr:rowOff>
    </xdr:from>
    <xdr:to>
      <xdr:col>55</xdr:col>
      <xdr:colOff>50800</xdr:colOff>
      <xdr:row>98</xdr:row>
      <xdr:rowOff>86130</xdr:rowOff>
    </xdr:to>
    <xdr:sp macro="" textlink="">
      <xdr:nvSpPr>
        <xdr:cNvPr id="477" name="楕円 476"/>
        <xdr:cNvSpPr/>
      </xdr:nvSpPr>
      <xdr:spPr>
        <a:xfrm>
          <a:off x="10426700" y="167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115357</xdr:rowOff>
    </xdr:from>
    <xdr:ext cx="534377" cy="259045"/>
    <xdr:sp macro="" textlink="">
      <xdr:nvSpPr>
        <xdr:cNvPr id="478" name="土木費該当値テキスト"/>
        <xdr:cNvSpPr txBox="1"/>
      </xdr:nvSpPr>
      <xdr:spPr>
        <a:xfrm>
          <a:off x="10528300" y="1657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23901</xdr:rowOff>
    </xdr:from>
    <xdr:to>
      <xdr:col>50</xdr:col>
      <xdr:colOff>165100</xdr:colOff>
      <xdr:row>98</xdr:row>
      <xdr:rowOff>125501</xdr:rowOff>
    </xdr:to>
    <xdr:sp macro="" textlink="">
      <xdr:nvSpPr>
        <xdr:cNvPr id="479" name="楕円 478"/>
        <xdr:cNvSpPr/>
      </xdr:nvSpPr>
      <xdr:spPr>
        <a:xfrm>
          <a:off x="9588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116628</xdr:rowOff>
    </xdr:from>
    <xdr:ext cx="534377" cy="259045"/>
    <xdr:sp macro="" textlink="">
      <xdr:nvSpPr>
        <xdr:cNvPr id="480" name="テキスト ボックス 479"/>
        <xdr:cNvSpPr txBox="1"/>
      </xdr:nvSpPr>
      <xdr:spPr>
        <a:xfrm>
          <a:off x="9372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11782</xdr:rowOff>
    </xdr:from>
    <xdr:to>
      <xdr:col>46</xdr:col>
      <xdr:colOff>38100</xdr:colOff>
      <xdr:row>98</xdr:row>
      <xdr:rowOff>113382</xdr:rowOff>
    </xdr:to>
    <xdr:sp macro="" textlink="">
      <xdr:nvSpPr>
        <xdr:cNvPr id="481" name="楕円 480"/>
        <xdr:cNvSpPr/>
      </xdr:nvSpPr>
      <xdr:spPr>
        <a:xfrm>
          <a:off x="8699500" y="168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104509</xdr:rowOff>
    </xdr:from>
    <xdr:ext cx="534377" cy="259045"/>
    <xdr:sp macro="" textlink="">
      <xdr:nvSpPr>
        <xdr:cNvPr id="482" name="テキスト ボックス 481"/>
        <xdr:cNvSpPr txBox="1"/>
      </xdr:nvSpPr>
      <xdr:spPr>
        <a:xfrm>
          <a:off x="8483111" y="1690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148055</xdr:rowOff>
    </xdr:from>
    <xdr:to>
      <xdr:col>41</xdr:col>
      <xdr:colOff>101600</xdr:colOff>
      <xdr:row>98</xdr:row>
      <xdr:rowOff>78205</xdr:rowOff>
    </xdr:to>
    <xdr:sp macro="" textlink="">
      <xdr:nvSpPr>
        <xdr:cNvPr id="483" name="楕円 482"/>
        <xdr:cNvSpPr/>
      </xdr:nvSpPr>
      <xdr:spPr>
        <a:xfrm>
          <a:off x="7810500" y="167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94732</xdr:rowOff>
    </xdr:from>
    <xdr:ext cx="534377" cy="259045"/>
    <xdr:sp macro="" textlink="">
      <xdr:nvSpPr>
        <xdr:cNvPr id="484" name="テキスト ボックス 483"/>
        <xdr:cNvSpPr txBox="1"/>
      </xdr:nvSpPr>
      <xdr:spPr>
        <a:xfrm>
          <a:off x="7594111" y="1655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40303</xdr:rowOff>
    </xdr:from>
    <xdr:to>
      <xdr:col>36</xdr:col>
      <xdr:colOff>165100</xdr:colOff>
      <xdr:row>98</xdr:row>
      <xdr:rowOff>141903</xdr:rowOff>
    </xdr:to>
    <xdr:sp macro="" textlink="">
      <xdr:nvSpPr>
        <xdr:cNvPr id="485" name="楕円 484"/>
        <xdr:cNvSpPr/>
      </xdr:nvSpPr>
      <xdr:spPr>
        <a:xfrm>
          <a:off x="6921500" y="168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133030</xdr:rowOff>
    </xdr:from>
    <xdr:ext cx="534377" cy="259045"/>
    <xdr:sp macro="" textlink="">
      <xdr:nvSpPr>
        <xdr:cNvPr id="486" name="テキスト ボックス 485"/>
        <xdr:cNvSpPr txBox="1"/>
      </xdr:nvSpPr>
      <xdr:spPr>
        <a:xfrm>
          <a:off x="6705111" y="1693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60742</xdr:rowOff>
    </xdr:from>
    <xdr:to>
      <xdr:col>85</xdr:col>
      <xdr:colOff>127000</xdr:colOff>
      <xdr:row>36</xdr:row>
      <xdr:rowOff>128773</xdr:rowOff>
    </xdr:to>
    <xdr:cxnSp macro="">
      <xdr:nvCxnSpPr>
        <xdr:cNvPr id="514" name="直線コネクタ 513"/>
        <xdr:cNvCxnSpPr/>
      </xdr:nvCxnSpPr>
      <xdr:spPr>
        <a:xfrm>
          <a:off x="15481300" y="6232942"/>
          <a:ext cx="8382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2403</xdr:rowOff>
    </xdr:from>
    <xdr:to>
      <xdr:col>81</xdr:col>
      <xdr:colOff>50800</xdr:colOff>
      <xdr:row>36</xdr:row>
      <xdr:rowOff>60742</xdr:rowOff>
    </xdr:to>
    <xdr:cxnSp macro="">
      <xdr:nvCxnSpPr>
        <xdr:cNvPr id="517" name="直線コネクタ 516"/>
        <xdr:cNvCxnSpPr/>
      </xdr:nvCxnSpPr>
      <xdr:spPr>
        <a:xfrm>
          <a:off x="14592300" y="6174603"/>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2403</xdr:rowOff>
    </xdr:from>
    <xdr:to>
      <xdr:col>76</xdr:col>
      <xdr:colOff>114300</xdr:colOff>
      <xdr:row>36</xdr:row>
      <xdr:rowOff>17399</xdr:rowOff>
    </xdr:to>
    <xdr:cxnSp macro="">
      <xdr:nvCxnSpPr>
        <xdr:cNvPr id="520" name="直線コネクタ 519"/>
        <xdr:cNvCxnSpPr/>
      </xdr:nvCxnSpPr>
      <xdr:spPr>
        <a:xfrm flipV="1">
          <a:off x="13703300" y="6174603"/>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124109</xdr:rowOff>
    </xdr:from>
    <xdr:to>
      <xdr:col>71</xdr:col>
      <xdr:colOff>177800</xdr:colOff>
      <xdr:row>36</xdr:row>
      <xdr:rowOff>17399</xdr:rowOff>
    </xdr:to>
    <xdr:cxnSp macro="">
      <xdr:nvCxnSpPr>
        <xdr:cNvPr id="523" name="直線コネクタ 522"/>
        <xdr:cNvCxnSpPr/>
      </xdr:nvCxnSpPr>
      <xdr:spPr>
        <a:xfrm>
          <a:off x="12814300" y="5439059"/>
          <a:ext cx="889000" cy="7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102159</xdr:rowOff>
    </xdr:from>
    <xdr:to>
      <xdr:col>72</xdr:col>
      <xdr:colOff>38100</xdr:colOff>
      <xdr:row>36</xdr:row>
      <xdr:rowOff>32309</xdr:rowOff>
    </xdr:to>
    <xdr:sp macro="" textlink="">
      <xdr:nvSpPr>
        <xdr:cNvPr id="524" name="フローチャート: 判断 523"/>
        <xdr:cNvSpPr/>
      </xdr:nvSpPr>
      <xdr:spPr>
        <a:xfrm>
          <a:off x="1365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48836</xdr:rowOff>
    </xdr:from>
    <xdr:ext cx="534377" cy="259045"/>
    <xdr:sp macro="" textlink="">
      <xdr:nvSpPr>
        <xdr:cNvPr id="525" name="テキスト ボックス 524"/>
        <xdr:cNvSpPr txBox="1"/>
      </xdr:nvSpPr>
      <xdr:spPr>
        <a:xfrm>
          <a:off x="13436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72996</xdr:rowOff>
    </xdr:from>
    <xdr:ext cx="534377" cy="259045"/>
    <xdr:sp macro="" textlink="">
      <xdr:nvSpPr>
        <xdr:cNvPr id="527" name="テキスト ボックス 526"/>
        <xdr:cNvSpPr txBox="1"/>
      </xdr:nvSpPr>
      <xdr:spPr>
        <a:xfrm>
          <a:off x="12547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77973</xdr:rowOff>
    </xdr:from>
    <xdr:to>
      <xdr:col>85</xdr:col>
      <xdr:colOff>177800</xdr:colOff>
      <xdr:row>37</xdr:row>
      <xdr:rowOff>8123</xdr:rowOff>
    </xdr:to>
    <xdr:sp macro="" textlink="">
      <xdr:nvSpPr>
        <xdr:cNvPr id="533" name="楕円 532"/>
        <xdr:cNvSpPr/>
      </xdr:nvSpPr>
      <xdr:spPr>
        <a:xfrm>
          <a:off x="16268700" y="62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100850</xdr:rowOff>
    </xdr:from>
    <xdr:ext cx="534377" cy="259045"/>
    <xdr:sp macro="" textlink="">
      <xdr:nvSpPr>
        <xdr:cNvPr id="534" name="消防費該当値テキスト"/>
        <xdr:cNvSpPr txBox="1"/>
      </xdr:nvSpPr>
      <xdr:spPr>
        <a:xfrm>
          <a:off x="16370300" y="61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9942</xdr:rowOff>
    </xdr:from>
    <xdr:to>
      <xdr:col>81</xdr:col>
      <xdr:colOff>101600</xdr:colOff>
      <xdr:row>36</xdr:row>
      <xdr:rowOff>111542</xdr:rowOff>
    </xdr:to>
    <xdr:sp macro="" textlink="">
      <xdr:nvSpPr>
        <xdr:cNvPr id="535" name="楕円 534"/>
        <xdr:cNvSpPr/>
      </xdr:nvSpPr>
      <xdr:spPr>
        <a:xfrm>
          <a:off x="15430500" y="61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128069</xdr:rowOff>
    </xdr:from>
    <xdr:ext cx="534377" cy="259045"/>
    <xdr:sp macro="" textlink="">
      <xdr:nvSpPr>
        <xdr:cNvPr id="536" name="テキスト ボックス 535"/>
        <xdr:cNvSpPr txBox="1"/>
      </xdr:nvSpPr>
      <xdr:spPr>
        <a:xfrm>
          <a:off x="15214111" y="59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123053</xdr:rowOff>
    </xdr:from>
    <xdr:to>
      <xdr:col>76</xdr:col>
      <xdr:colOff>165100</xdr:colOff>
      <xdr:row>36</xdr:row>
      <xdr:rowOff>53203</xdr:rowOff>
    </xdr:to>
    <xdr:sp macro="" textlink="">
      <xdr:nvSpPr>
        <xdr:cNvPr id="537" name="楕円 536"/>
        <xdr:cNvSpPr/>
      </xdr:nvSpPr>
      <xdr:spPr>
        <a:xfrm>
          <a:off x="14541500" y="61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69730</xdr:rowOff>
    </xdr:from>
    <xdr:ext cx="534377" cy="259045"/>
    <xdr:sp macro="" textlink="">
      <xdr:nvSpPr>
        <xdr:cNvPr id="538" name="テキスト ボックス 537"/>
        <xdr:cNvSpPr txBox="1"/>
      </xdr:nvSpPr>
      <xdr:spPr>
        <a:xfrm>
          <a:off x="14325111" y="58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138049</xdr:rowOff>
    </xdr:from>
    <xdr:to>
      <xdr:col>72</xdr:col>
      <xdr:colOff>38100</xdr:colOff>
      <xdr:row>36</xdr:row>
      <xdr:rowOff>68199</xdr:rowOff>
    </xdr:to>
    <xdr:sp macro="" textlink="">
      <xdr:nvSpPr>
        <xdr:cNvPr id="539" name="楕円 538"/>
        <xdr:cNvSpPr/>
      </xdr:nvSpPr>
      <xdr:spPr>
        <a:xfrm>
          <a:off x="13652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59326</xdr:rowOff>
    </xdr:from>
    <xdr:ext cx="534377" cy="259045"/>
    <xdr:sp macro="" textlink="">
      <xdr:nvSpPr>
        <xdr:cNvPr id="540" name="テキスト ボックス 539"/>
        <xdr:cNvSpPr txBox="1"/>
      </xdr:nvSpPr>
      <xdr:spPr>
        <a:xfrm>
          <a:off x="13436111" y="62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73309</xdr:rowOff>
    </xdr:from>
    <xdr:to>
      <xdr:col>67</xdr:col>
      <xdr:colOff>101600</xdr:colOff>
      <xdr:row>32</xdr:row>
      <xdr:rowOff>3459</xdr:rowOff>
    </xdr:to>
    <xdr:sp macro="" textlink="">
      <xdr:nvSpPr>
        <xdr:cNvPr id="541" name="楕円 540"/>
        <xdr:cNvSpPr/>
      </xdr:nvSpPr>
      <xdr:spPr>
        <a:xfrm>
          <a:off x="12763500" y="53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19986</xdr:rowOff>
    </xdr:from>
    <xdr:ext cx="534377" cy="259045"/>
    <xdr:sp macro="" textlink="">
      <xdr:nvSpPr>
        <xdr:cNvPr id="542" name="テキスト ボックス 541"/>
        <xdr:cNvSpPr txBox="1"/>
      </xdr:nvSpPr>
      <xdr:spPr>
        <a:xfrm>
          <a:off x="12547111" y="51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161372</xdr:rowOff>
    </xdr:from>
    <xdr:to>
      <xdr:col>85</xdr:col>
      <xdr:colOff>127000</xdr:colOff>
      <xdr:row>56</xdr:row>
      <xdr:rowOff>109128</xdr:rowOff>
    </xdr:to>
    <xdr:cxnSp macro="">
      <xdr:nvCxnSpPr>
        <xdr:cNvPr id="570" name="直線コネクタ 569"/>
        <xdr:cNvCxnSpPr/>
      </xdr:nvCxnSpPr>
      <xdr:spPr>
        <a:xfrm>
          <a:off x="15481300" y="9591122"/>
          <a:ext cx="838200" cy="1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161372</xdr:rowOff>
    </xdr:from>
    <xdr:to>
      <xdr:col>81</xdr:col>
      <xdr:colOff>50800</xdr:colOff>
      <xdr:row>57</xdr:row>
      <xdr:rowOff>106142</xdr:rowOff>
    </xdr:to>
    <xdr:cxnSp macro="">
      <xdr:nvCxnSpPr>
        <xdr:cNvPr id="573" name="直線コネクタ 572"/>
        <xdr:cNvCxnSpPr/>
      </xdr:nvCxnSpPr>
      <xdr:spPr>
        <a:xfrm flipV="1">
          <a:off x="14592300" y="9591122"/>
          <a:ext cx="889000" cy="28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106142</xdr:rowOff>
    </xdr:from>
    <xdr:to>
      <xdr:col>76</xdr:col>
      <xdr:colOff>114300</xdr:colOff>
      <xdr:row>57</xdr:row>
      <xdr:rowOff>131196</xdr:rowOff>
    </xdr:to>
    <xdr:cxnSp macro="">
      <xdr:nvCxnSpPr>
        <xdr:cNvPr id="576" name="直線コネクタ 575"/>
        <xdr:cNvCxnSpPr/>
      </xdr:nvCxnSpPr>
      <xdr:spPr>
        <a:xfrm flipV="1">
          <a:off x="13703300" y="9878792"/>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131196</xdr:rowOff>
    </xdr:from>
    <xdr:to>
      <xdr:col>71</xdr:col>
      <xdr:colOff>177800</xdr:colOff>
      <xdr:row>57</xdr:row>
      <xdr:rowOff>170774</xdr:rowOff>
    </xdr:to>
    <xdr:cxnSp macro="">
      <xdr:nvCxnSpPr>
        <xdr:cNvPr id="579" name="直線コネクタ 578"/>
        <xdr:cNvCxnSpPr/>
      </xdr:nvCxnSpPr>
      <xdr:spPr>
        <a:xfrm flipV="1">
          <a:off x="12814300" y="9903846"/>
          <a:ext cx="889000" cy="3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153030</xdr:rowOff>
    </xdr:from>
    <xdr:to>
      <xdr:col>72</xdr:col>
      <xdr:colOff>38100</xdr:colOff>
      <xdr:row>56</xdr:row>
      <xdr:rowOff>83180</xdr:rowOff>
    </xdr:to>
    <xdr:sp macro="" textlink="">
      <xdr:nvSpPr>
        <xdr:cNvPr id="580" name="フローチャート: 判断 579"/>
        <xdr:cNvSpPr/>
      </xdr:nvSpPr>
      <xdr:spPr>
        <a:xfrm>
          <a:off x="13652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99707</xdr:rowOff>
    </xdr:from>
    <xdr:ext cx="534377" cy="259045"/>
    <xdr:sp macro="" textlink="">
      <xdr:nvSpPr>
        <xdr:cNvPr id="581" name="テキスト ボックス 580"/>
        <xdr:cNvSpPr txBox="1"/>
      </xdr:nvSpPr>
      <xdr:spPr>
        <a:xfrm>
          <a:off x="13436111" y="93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58328</xdr:rowOff>
    </xdr:from>
    <xdr:to>
      <xdr:col>85</xdr:col>
      <xdr:colOff>177800</xdr:colOff>
      <xdr:row>56</xdr:row>
      <xdr:rowOff>159928</xdr:rowOff>
    </xdr:to>
    <xdr:sp macro="" textlink="">
      <xdr:nvSpPr>
        <xdr:cNvPr id="589" name="楕円 588"/>
        <xdr:cNvSpPr/>
      </xdr:nvSpPr>
      <xdr:spPr>
        <a:xfrm>
          <a:off x="16268700" y="96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81205</xdr:rowOff>
    </xdr:from>
    <xdr:ext cx="534377" cy="259045"/>
    <xdr:sp macro="" textlink="">
      <xdr:nvSpPr>
        <xdr:cNvPr id="590" name="教育費該当値テキスト"/>
        <xdr:cNvSpPr txBox="1"/>
      </xdr:nvSpPr>
      <xdr:spPr>
        <a:xfrm>
          <a:off x="16370300" y="95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110572</xdr:rowOff>
    </xdr:from>
    <xdr:to>
      <xdr:col>81</xdr:col>
      <xdr:colOff>101600</xdr:colOff>
      <xdr:row>56</xdr:row>
      <xdr:rowOff>40722</xdr:rowOff>
    </xdr:to>
    <xdr:sp macro="" textlink="">
      <xdr:nvSpPr>
        <xdr:cNvPr id="591" name="楕円 590"/>
        <xdr:cNvSpPr/>
      </xdr:nvSpPr>
      <xdr:spPr>
        <a:xfrm>
          <a:off x="15430500" y="95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57249</xdr:rowOff>
    </xdr:from>
    <xdr:ext cx="534377" cy="259045"/>
    <xdr:sp macro="" textlink="">
      <xdr:nvSpPr>
        <xdr:cNvPr id="592" name="テキスト ボックス 591"/>
        <xdr:cNvSpPr txBox="1"/>
      </xdr:nvSpPr>
      <xdr:spPr>
        <a:xfrm>
          <a:off x="15214111" y="93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55342</xdr:rowOff>
    </xdr:from>
    <xdr:to>
      <xdr:col>76</xdr:col>
      <xdr:colOff>165100</xdr:colOff>
      <xdr:row>57</xdr:row>
      <xdr:rowOff>156942</xdr:rowOff>
    </xdr:to>
    <xdr:sp macro="" textlink="">
      <xdr:nvSpPr>
        <xdr:cNvPr id="593" name="楕円 592"/>
        <xdr:cNvSpPr/>
      </xdr:nvSpPr>
      <xdr:spPr>
        <a:xfrm>
          <a:off x="14541500" y="98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148069</xdr:rowOff>
    </xdr:from>
    <xdr:ext cx="534377" cy="259045"/>
    <xdr:sp macro="" textlink="">
      <xdr:nvSpPr>
        <xdr:cNvPr id="594" name="テキスト ボックス 593"/>
        <xdr:cNvSpPr txBox="1"/>
      </xdr:nvSpPr>
      <xdr:spPr>
        <a:xfrm>
          <a:off x="14325111" y="992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80396</xdr:rowOff>
    </xdr:from>
    <xdr:to>
      <xdr:col>72</xdr:col>
      <xdr:colOff>38100</xdr:colOff>
      <xdr:row>58</xdr:row>
      <xdr:rowOff>10546</xdr:rowOff>
    </xdr:to>
    <xdr:sp macro="" textlink="">
      <xdr:nvSpPr>
        <xdr:cNvPr id="595" name="楕円 594"/>
        <xdr:cNvSpPr/>
      </xdr:nvSpPr>
      <xdr:spPr>
        <a:xfrm>
          <a:off x="13652500" y="985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1673</xdr:rowOff>
    </xdr:from>
    <xdr:ext cx="534377" cy="259045"/>
    <xdr:sp macro="" textlink="">
      <xdr:nvSpPr>
        <xdr:cNvPr id="596" name="テキスト ボックス 595"/>
        <xdr:cNvSpPr txBox="1"/>
      </xdr:nvSpPr>
      <xdr:spPr>
        <a:xfrm>
          <a:off x="13436111" y="99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119974</xdr:rowOff>
    </xdr:from>
    <xdr:to>
      <xdr:col>67</xdr:col>
      <xdr:colOff>101600</xdr:colOff>
      <xdr:row>58</xdr:row>
      <xdr:rowOff>50124</xdr:rowOff>
    </xdr:to>
    <xdr:sp macro="" textlink="">
      <xdr:nvSpPr>
        <xdr:cNvPr id="597" name="楕円 596"/>
        <xdr:cNvSpPr/>
      </xdr:nvSpPr>
      <xdr:spPr>
        <a:xfrm>
          <a:off x="12763500" y="98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41251</xdr:rowOff>
    </xdr:from>
    <xdr:ext cx="534377" cy="259045"/>
    <xdr:sp macro="" textlink="">
      <xdr:nvSpPr>
        <xdr:cNvPr id="598" name="テキスト ボックス 597"/>
        <xdr:cNvSpPr txBox="1"/>
      </xdr:nvSpPr>
      <xdr:spPr>
        <a:xfrm>
          <a:off x="12547111" y="99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21540</xdr:rowOff>
    </xdr:from>
    <xdr:to>
      <xdr:col>85</xdr:col>
      <xdr:colOff>127000</xdr:colOff>
      <xdr:row>79</xdr:row>
      <xdr:rowOff>25476</xdr:rowOff>
    </xdr:to>
    <xdr:cxnSp macro="">
      <xdr:nvCxnSpPr>
        <xdr:cNvPr id="627" name="直線コネクタ 626"/>
        <xdr:cNvCxnSpPr/>
      </xdr:nvCxnSpPr>
      <xdr:spPr>
        <a:xfrm>
          <a:off x="15481300" y="13566090"/>
          <a:ext cx="8382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21540</xdr:rowOff>
    </xdr:from>
    <xdr:to>
      <xdr:col>81</xdr:col>
      <xdr:colOff>50800</xdr:colOff>
      <xdr:row>79</xdr:row>
      <xdr:rowOff>30505</xdr:rowOff>
    </xdr:to>
    <xdr:cxnSp macro="">
      <xdr:nvCxnSpPr>
        <xdr:cNvPr id="630" name="直線コネクタ 629"/>
        <xdr:cNvCxnSpPr/>
      </xdr:nvCxnSpPr>
      <xdr:spPr>
        <a:xfrm flipV="1">
          <a:off x="14592300" y="13566090"/>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11773</xdr:rowOff>
    </xdr:from>
    <xdr:to>
      <xdr:col>76</xdr:col>
      <xdr:colOff>114300</xdr:colOff>
      <xdr:row>79</xdr:row>
      <xdr:rowOff>30505</xdr:rowOff>
    </xdr:to>
    <xdr:cxnSp macro="">
      <xdr:nvCxnSpPr>
        <xdr:cNvPr id="633" name="直線コネクタ 632"/>
        <xdr:cNvCxnSpPr/>
      </xdr:nvCxnSpPr>
      <xdr:spPr>
        <a:xfrm>
          <a:off x="13703300" y="1355632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163615</xdr:rowOff>
    </xdr:from>
    <xdr:to>
      <xdr:col>71</xdr:col>
      <xdr:colOff>177800</xdr:colOff>
      <xdr:row>79</xdr:row>
      <xdr:rowOff>11773</xdr:rowOff>
    </xdr:to>
    <xdr:cxnSp macro="">
      <xdr:nvCxnSpPr>
        <xdr:cNvPr id="636" name="直線コネクタ 635"/>
        <xdr:cNvCxnSpPr/>
      </xdr:nvCxnSpPr>
      <xdr:spPr>
        <a:xfrm>
          <a:off x="12814300" y="13536715"/>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90106</xdr:rowOff>
    </xdr:from>
    <xdr:to>
      <xdr:col>72</xdr:col>
      <xdr:colOff>38100</xdr:colOff>
      <xdr:row>79</xdr:row>
      <xdr:rowOff>20256</xdr:rowOff>
    </xdr:to>
    <xdr:sp macro="" textlink="">
      <xdr:nvSpPr>
        <xdr:cNvPr id="637" name="フローチャート: 判断 636"/>
        <xdr:cNvSpPr/>
      </xdr:nvSpPr>
      <xdr:spPr>
        <a:xfrm>
          <a:off x="13652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36783</xdr:rowOff>
    </xdr:from>
    <xdr:ext cx="469744" cy="259045"/>
    <xdr:sp macro="" textlink="">
      <xdr:nvSpPr>
        <xdr:cNvPr id="638" name="テキスト ボックス 637"/>
        <xdr:cNvSpPr txBox="1"/>
      </xdr:nvSpPr>
      <xdr:spPr>
        <a:xfrm>
          <a:off x="13468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146126</xdr:rowOff>
    </xdr:from>
    <xdr:to>
      <xdr:col>85</xdr:col>
      <xdr:colOff>177800</xdr:colOff>
      <xdr:row>79</xdr:row>
      <xdr:rowOff>76276</xdr:rowOff>
    </xdr:to>
    <xdr:sp macro="" textlink="">
      <xdr:nvSpPr>
        <xdr:cNvPr id="646" name="楕円 645"/>
        <xdr:cNvSpPr/>
      </xdr:nvSpPr>
      <xdr:spPr>
        <a:xfrm>
          <a:off x="16268700" y="135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469744" cy="259045"/>
    <xdr:sp macro="" textlink="">
      <xdr:nvSpPr>
        <xdr:cNvPr id="647" name="災害復旧費該当値テキスト"/>
        <xdr:cNvSpPr txBox="1"/>
      </xdr:nvSpPr>
      <xdr:spPr>
        <a:xfrm>
          <a:off x="16370300" y="134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142190</xdr:rowOff>
    </xdr:from>
    <xdr:to>
      <xdr:col>81</xdr:col>
      <xdr:colOff>101600</xdr:colOff>
      <xdr:row>79</xdr:row>
      <xdr:rowOff>72340</xdr:rowOff>
    </xdr:to>
    <xdr:sp macro="" textlink="">
      <xdr:nvSpPr>
        <xdr:cNvPr id="648" name="楕円 647"/>
        <xdr:cNvSpPr/>
      </xdr:nvSpPr>
      <xdr:spPr>
        <a:xfrm>
          <a:off x="15430500" y="135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88867</xdr:rowOff>
    </xdr:from>
    <xdr:ext cx="469744" cy="259045"/>
    <xdr:sp macro="" textlink="">
      <xdr:nvSpPr>
        <xdr:cNvPr id="649" name="テキスト ボックス 648"/>
        <xdr:cNvSpPr txBox="1"/>
      </xdr:nvSpPr>
      <xdr:spPr>
        <a:xfrm>
          <a:off x="15246428" y="132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151155</xdr:rowOff>
    </xdr:from>
    <xdr:to>
      <xdr:col>76</xdr:col>
      <xdr:colOff>165100</xdr:colOff>
      <xdr:row>79</xdr:row>
      <xdr:rowOff>81305</xdr:rowOff>
    </xdr:to>
    <xdr:sp macro="" textlink="">
      <xdr:nvSpPr>
        <xdr:cNvPr id="650" name="楕円 649"/>
        <xdr:cNvSpPr/>
      </xdr:nvSpPr>
      <xdr:spPr>
        <a:xfrm>
          <a:off x="14541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72432</xdr:rowOff>
    </xdr:from>
    <xdr:ext cx="469744" cy="259045"/>
    <xdr:sp macro="" textlink="">
      <xdr:nvSpPr>
        <xdr:cNvPr id="651" name="テキスト ボックス 650"/>
        <xdr:cNvSpPr txBox="1"/>
      </xdr:nvSpPr>
      <xdr:spPr>
        <a:xfrm>
          <a:off x="14357428" y="1361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132423</xdr:rowOff>
    </xdr:from>
    <xdr:to>
      <xdr:col>72</xdr:col>
      <xdr:colOff>38100</xdr:colOff>
      <xdr:row>79</xdr:row>
      <xdr:rowOff>62573</xdr:rowOff>
    </xdr:to>
    <xdr:sp macro="" textlink="">
      <xdr:nvSpPr>
        <xdr:cNvPr id="652" name="楕円 651"/>
        <xdr:cNvSpPr/>
      </xdr:nvSpPr>
      <xdr:spPr>
        <a:xfrm>
          <a:off x="13652500" y="135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53700</xdr:rowOff>
    </xdr:from>
    <xdr:ext cx="469744" cy="259045"/>
    <xdr:sp macro="" textlink="">
      <xdr:nvSpPr>
        <xdr:cNvPr id="653" name="テキスト ボックス 652"/>
        <xdr:cNvSpPr txBox="1"/>
      </xdr:nvSpPr>
      <xdr:spPr>
        <a:xfrm>
          <a:off x="13468428" y="135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112815</xdr:rowOff>
    </xdr:from>
    <xdr:to>
      <xdr:col>67</xdr:col>
      <xdr:colOff>101600</xdr:colOff>
      <xdr:row>79</xdr:row>
      <xdr:rowOff>42965</xdr:rowOff>
    </xdr:to>
    <xdr:sp macro="" textlink="">
      <xdr:nvSpPr>
        <xdr:cNvPr id="654" name="楕円 653"/>
        <xdr:cNvSpPr/>
      </xdr:nvSpPr>
      <xdr:spPr>
        <a:xfrm>
          <a:off x="12763500" y="13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34092</xdr:rowOff>
    </xdr:from>
    <xdr:ext cx="469744" cy="259045"/>
    <xdr:sp macro="" textlink="">
      <xdr:nvSpPr>
        <xdr:cNvPr id="655" name="テキスト ボックス 654"/>
        <xdr:cNvSpPr txBox="1"/>
      </xdr:nvSpPr>
      <xdr:spPr>
        <a:xfrm>
          <a:off x="12579428" y="135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54350</xdr:rowOff>
    </xdr:from>
    <xdr:to>
      <xdr:col>85</xdr:col>
      <xdr:colOff>127000</xdr:colOff>
      <xdr:row>95</xdr:row>
      <xdr:rowOff>54448</xdr:rowOff>
    </xdr:to>
    <xdr:cxnSp macro="">
      <xdr:nvCxnSpPr>
        <xdr:cNvPr id="686" name="直線コネクタ 685"/>
        <xdr:cNvCxnSpPr/>
      </xdr:nvCxnSpPr>
      <xdr:spPr>
        <a:xfrm>
          <a:off x="15481300" y="16342100"/>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54350</xdr:rowOff>
    </xdr:from>
    <xdr:to>
      <xdr:col>81</xdr:col>
      <xdr:colOff>50800</xdr:colOff>
      <xdr:row>95</xdr:row>
      <xdr:rowOff>69373</xdr:rowOff>
    </xdr:to>
    <xdr:cxnSp macro="">
      <xdr:nvCxnSpPr>
        <xdr:cNvPr id="689" name="直線コネクタ 688"/>
        <xdr:cNvCxnSpPr/>
      </xdr:nvCxnSpPr>
      <xdr:spPr>
        <a:xfrm flipV="1">
          <a:off x="14592300" y="16342100"/>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58107</xdr:rowOff>
    </xdr:from>
    <xdr:to>
      <xdr:col>76</xdr:col>
      <xdr:colOff>114300</xdr:colOff>
      <xdr:row>95</xdr:row>
      <xdr:rowOff>69373</xdr:rowOff>
    </xdr:to>
    <xdr:cxnSp macro="">
      <xdr:nvCxnSpPr>
        <xdr:cNvPr id="692" name="直線コネクタ 691"/>
        <xdr:cNvCxnSpPr/>
      </xdr:nvCxnSpPr>
      <xdr:spPr>
        <a:xfrm>
          <a:off x="13703300" y="16345857"/>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2344</xdr:rowOff>
    </xdr:from>
    <xdr:to>
      <xdr:col>71</xdr:col>
      <xdr:colOff>177800</xdr:colOff>
      <xdr:row>95</xdr:row>
      <xdr:rowOff>58107</xdr:rowOff>
    </xdr:to>
    <xdr:cxnSp macro="">
      <xdr:nvCxnSpPr>
        <xdr:cNvPr id="695" name="直線コネクタ 694"/>
        <xdr:cNvCxnSpPr/>
      </xdr:nvCxnSpPr>
      <xdr:spPr>
        <a:xfrm>
          <a:off x="12814300" y="16290094"/>
          <a:ext cx="889000" cy="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116315</xdr:rowOff>
    </xdr:from>
    <xdr:to>
      <xdr:col>72</xdr:col>
      <xdr:colOff>38100</xdr:colOff>
      <xdr:row>95</xdr:row>
      <xdr:rowOff>46465</xdr:rowOff>
    </xdr:to>
    <xdr:sp macro="" textlink="">
      <xdr:nvSpPr>
        <xdr:cNvPr id="696" name="フローチャート: 判断 695"/>
        <xdr:cNvSpPr/>
      </xdr:nvSpPr>
      <xdr:spPr>
        <a:xfrm>
          <a:off x="13652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62992</xdr:rowOff>
    </xdr:from>
    <xdr:ext cx="534377" cy="259045"/>
    <xdr:sp macro="" textlink="">
      <xdr:nvSpPr>
        <xdr:cNvPr id="697" name="テキスト ボックス 696"/>
        <xdr:cNvSpPr txBox="1"/>
      </xdr:nvSpPr>
      <xdr:spPr>
        <a:xfrm>
          <a:off x="13436111" y="160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73418</xdr:rowOff>
    </xdr:from>
    <xdr:ext cx="534377" cy="259045"/>
    <xdr:sp macro="" textlink="">
      <xdr:nvSpPr>
        <xdr:cNvPr id="699" name="テキスト ボックス 698"/>
        <xdr:cNvSpPr txBox="1"/>
      </xdr:nvSpPr>
      <xdr:spPr>
        <a:xfrm>
          <a:off x="12547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3648</xdr:rowOff>
    </xdr:from>
    <xdr:to>
      <xdr:col>85</xdr:col>
      <xdr:colOff>177800</xdr:colOff>
      <xdr:row>95</xdr:row>
      <xdr:rowOff>105248</xdr:rowOff>
    </xdr:to>
    <xdr:sp macro="" textlink="">
      <xdr:nvSpPr>
        <xdr:cNvPr id="705" name="楕円 704"/>
        <xdr:cNvSpPr/>
      </xdr:nvSpPr>
      <xdr:spPr>
        <a:xfrm>
          <a:off x="16268700" y="162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26525</xdr:rowOff>
    </xdr:from>
    <xdr:ext cx="534377" cy="259045"/>
    <xdr:sp macro="" textlink="">
      <xdr:nvSpPr>
        <xdr:cNvPr id="706" name="公債費該当値テキスト"/>
        <xdr:cNvSpPr txBox="1"/>
      </xdr:nvSpPr>
      <xdr:spPr>
        <a:xfrm>
          <a:off x="16370300" y="161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3550</xdr:rowOff>
    </xdr:from>
    <xdr:to>
      <xdr:col>81</xdr:col>
      <xdr:colOff>101600</xdr:colOff>
      <xdr:row>95</xdr:row>
      <xdr:rowOff>105150</xdr:rowOff>
    </xdr:to>
    <xdr:sp macro="" textlink="">
      <xdr:nvSpPr>
        <xdr:cNvPr id="707" name="楕円 706"/>
        <xdr:cNvSpPr/>
      </xdr:nvSpPr>
      <xdr:spPr>
        <a:xfrm>
          <a:off x="15430500" y="162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121677</xdr:rowOff>
    </xdr:from>
    <xdr:ext cx="534377" cy="259045"/>
    <xdr:sp macro="" textlink="">
      <xdr:nvSpPr>
        <xdr:cNvPr id="708" name="テキスト ボックス 707"/>
        <xdr:cNvSpPr txBox="1"/>
      </xdr:nvSpPr>
      <xdr:spPr>
        <a:xfrm>
          <a:off x="15214111" y="160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18573</xdr:rowOff>
    </xdr:from>
    <xdr:to>
      <xdr:col>76</xdr:col>
      <xdr:colOff>165100</xdr:colOff>
      <xdr:row>95</xdr:row>
      <xdr:rowOff>120173</xdr:rowOff>
    </xdr:to>
    <xdr:sp macro="" textlink="">
      <xdr:nvSpPr>
        <xdr:cNvPr id="709" name="楕円 708"/>
        <xdr:cNvSpPr/>
      </xdr:nvSpPr>
      <xdr:spPr>
        <a:xfrm>
          <a:off x="14541500" y="163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136700</xdr:rowOff>
    </xdr:from>
    <xdr:ext cx="534377" cy="259045"/>
    <xdr:sp macro="" textlink="">
      <xdr:nvSpPr>
        <xdr:cNvPr id="710" name="テキスト ボックス 709"/>
        <xdr:cNvSpPr txBox="1"/>
      </xdr:nvSpPr>
      <xdr:spPr>
        <a:xfrm>
          <a:off x="14325111" y="160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7307</xdr:rowOff>
    </xdr:from>
    <xdr:to>
      <xdr:col>72</xdr:col>
      <xdr:colOff>38100</xdr:colOff>
      <xdr:row>95</xdr:row>
      <xdr:rowOff>108907</xdr:rowOff>
    </xdr:to>
    <xdr:sp macro="" textlink="">
      <xdr:nvSpPr>
        <xdr:cNvPr id="711" name="楕円 710"/>
        <xdr:cNvSpPr/>
      </xdr:nvSpPr>
      <xdr:spPr>
        <a:xfrm>
          <a:off x="13652500" y="162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100034</xdr:rowOff>
    </xdr:from>
    <xdr:ext cx="534377" cy="259045"/>
    <xdr:sp macro="" textlink="">
      <xdr:nvSpPr>
        <xdr:cNvPr id="712" name="テキスト ボックス 711"/>
        <xdr:cNvSpPr txBox="1"/>
      </xdr:nvSpPr>
      <xdr:spPr>
        <a:xfrm>
          <a:off x="13436111" y="163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122994</xdr:rowOff>
    </xdr:from>
    <xdr:to>
      <xdr:col>67</xdr:col>
      <xdr:colOff>101600</xdr:colOff>
      <xdr:row>95</xdr:row>
      <xdr:rowOff>53144</xdr:rowOff>
    </xdr:to>
    <xdr:sp macro="" textlink="">
      <xdr:nvSpPr>
        <xdr:cNvPr id="713" name="楕円 712"/>
        <xdr:cNvSpPr/>
      </xdr:nvSpPr>
      <xdr:spPr>
        <a:xfrm>
          <a:off x="12763500" y="162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69671</xdr:rowOff>
    </xdr:from>
    <xdr:ext cx="534377" cy="259045"/>
    <xdr:sp macro="" textlink="">
      <xdr:nvSpPr>
        <xdr:cNvPr id="714" name="テキスト ボックス 713"/>
        <xdr:cNvSpPr txBox="1"/>
      </xdr:nvSpPr>
      <xdr:spPr>
        <a:xfrm>
          <a:off x="12547111" y="160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133299</xdr:rowOff>
    </xdr:from>
    <xdr:to>
      <xdr:col>116</xdr:col>
      <xdr:colOff>63500</xdr:colOff>
      <xdr:row>38</xdr:row>
      <xdr:rowOff>139700</xdr:rowOff>
    </xdr:to>
    <xdr:cxnSp macro="">
      <xdr:nvCxnSpPr>
        <xdr:cNvPr id="741" name="直線コネクタ 740"/>
        <xdr:cNvCxnSpPr/>
      </xdr:nvCxnSpPr>
      <xdr:spPr>
        <a:xfrm>
          <a:off x="21323300" y="664839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133299</xdr:rowOff>
    </xdr:from>
    <xdr:to>
      <xdr:col>111</xdr:col>
      <xdr:colOff>177800</xdr:colOff>
      <xdr:row>38</xdr:row>
      <xdr:rowOff>139700</xdr:rowOff>
    </xdr:to>
    <xdr:cxnSp macro="">
      <xdr:nvCxnSpPr>
        <xdr:cNvPr id="744" name="直線コネクタ 743"/>
        <xdr:cNvCxnSpPr/>
      </xdr:nvCxnSpPr>
      <xdr:spPr>
        <a:xfrm flipV="1">
          <a:off x="20434300" y="6648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132156</xdr:rowOff>
    </xdr:from>
    <xdr:to>
      <xdr:col>107</xdr:col>
      <xdr:colOff>50800</xdr:colOff>
      <xdr:row>38</xdr:row>
      <xdr:rowOff>139700</xdr:rowOff>
    </xdr:to>
    <xdr:cxnSp macro="">
      <xdr:nvCxnSpPr>
        <xdr:cNvPr id="747" name="直線コネクタ 746"/>
        <xdr:cNvCxnSpPr/>
      </xdr:nvCxnSpPr>
      <xdr:spPr>
        <a:xfrm>
          <a:off x="19545300" y="6304356"/>
          <a:ext cx="8890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132156</xdr:rowOff>
    </xdr:from>
    <xdr:to>
      <xdr:col>102</xdr:col>
      <xdr:colOff>114300</xdr:colOff>
      <xdr:row>38</xdr:row>
      <xdr:rowOff>139700</xdr:rowOff>
    </xdr:to>
    <xdr:cxnSp macro="">
      <xdr:nvCxnSpPr>
        <xdr:cNvPr id="750" name="直線コネクタ 749"/>
        <xdr:cNvCxnSpPr/>
      </xdr:nvCxnSpPr>
      <xdr:spPr>
        <a:xfrm flipV="1">
          <a:off x="18656300" y="6304356"/>
          <a:ext cx="8890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50495</xdr:rowOff>
    </xdr:from>
    <xdr:to>
      <xdr:col>102</xdr:col>
      <xdr:colOff>165100</xdr:colOff>
      <xdr:row>38</xdr:row>
      <xdr:rowOff>152095</xdr:rowOff>
    </xdr:to>
    <xdr:sp macro="" textlink="">
      <xdr:nvSpPr>
        <xdr:cNvPr id="751" name="フローチャート: 判断 750"/>
        <xdr:cNvSpPr/>
      </xdr:nvSpPr>
      <xdr:spPr>
        <a:xfrm>
          <a:off x="19494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143222</xdr:rowOff>
    </xdr:from>
    <xdr:ext cx="378565" cy="259045"/>
    <xdr:sp macro="" textlink="">
      <xdr:nvSpPr>
        <xdr:cNvPr id="752" name="テキスト ボックス 751"/>
        <xdr:cNvSpPr txBox="1"/>
      </xdr:nvSpPr>
      <xdr:spPr>
        <a:xfrm>
          <a:off x="19356017" y="66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82499</xdr:rowOff>
    </xdr:from>
    <xdr:to>
      <xdr:col>112</xdr:col>
      <xdr:colOff>38100</xdr:colOff>
      <xdr:row>39</xdr:row>
      <xdr:rowOff>12649</xdr:rowOff>
    </xdr:to>
    <xdr:sp macro="" textlink="">
      <xdr:nvSpPr>
        <xdr:cNvPr id="762" name="楕円 761"/>
        <xdr:cNvSpPr/>
      </xdr:nvSpPr>
      <xdr:spPr>
        <a:xfrm>
          <a:off x="21272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3776</xdr:rowOff>
    </xdr:from>
    <xdr:ext cx="313932" cy="259045"/>
    <xdr:sp macro="" textlink="">
      <xdr:nvSpPr>
        <xdr:cNvPr id="763" name="テキスト ボックス 762"/>
        <xdr:cNvSpPr txBox="1"/>
      </xdr:nvSpPr>
      <xdr:spPr>
        <a:xfrm>
          <a:off x="21166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81356</xdr:rowOff>
    </xdr:from>
    <xdr:to>
      <xdr:col>102</xdr:col>
      <xdr:colOff>165100</xdr:colOff>
      <xdr:row>37</xdr:row>
      <xdr:rowOff>11506</xdr:rowOff>
    </xdr:to>
    <xdr:sp macro="" textlink="">
      <xdr:nvSpPr>
        <xdr:cNvPr id="766" name="楕円 765"/>
        <xdr:cNvSpPr/>
      </xdr:nvSpPr>
      <xdr:spPr>
        <a:xfrm>
          <a:off x="19494500" y="6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28033</xdr:rowOff>
    </xdr:from>
    <xdr:ext cx="469744" cy="259045"/>
    <xdr:sp macro="" textlink="">
      <xdr:nvSpPr>
        <xdr:cNvPr id="767" name="テキスト ボックス 766"/>
        <xdr:cNvSpPr txBox="1"/>
      </xdr:nvSpPr>
      <xdr:spPr>
        <a:xfrm>
          <a:off x="19310428" y="602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住民一人当たりのコストについて、議会費・衛生費・</a:t>
          </a:r>
          <a:r>
            <a:rPr kumimoji="1" lang="ja-JP" altLang="en-US" sz="1100" b="1">
              <a:solidFill>
                <a:schemeClr val="dk1"/>
              </a:solidFill>
              <a:effectLst/>
              <a:latin typeface="+mn-lt"/>
              <a:ea typeface="+mn-ea"/>
              <a:cs typeface="+mn-cs"/>
            </a:rPr>
            <a:t>農林水産業費・土木費・</a:t>
          </a:r>
          <a:r>
            <a:rPr kumimoji="1" lang="ja-JP" altLang="ja-JP" sz="1100" b="1">
              <a:solidFill>
                <a:schemeClr val="dk1"/>
              </a:solidFill>
              <a:effectLst/>
              <a:latin typeface="+mn-lt"/>
              <a:ea typeface="+mn-ea"/>
              <a:cs typeface="+mn-cs"/>
            </a:rPr>
            <a:t>消防費・教育費・公債費</a:t>
          </a:r>
          <a:r>
            <a:rPr kumimoji="1" lang="ja-JP" altLang="en-US" sz="1100" b="1">
              <a:solidFill>
                <a:schemeClr val="dk1"/>
              </a:solidFill>
              <a:effectLst/>
              <a:latin typeface="+mn-lt"/>
              <a:ea typeface="+mn-ea"/>
              <a:cs typeface="+mn-cs"/>
            </a:rPr>
            <a:t>は</a:t>
          </a:r>
          <a:r>
            <a:rPr kumimoji="1" lang="ja-JP" altLang="ja-JP" sz="1100" b="1">
              <a:solidFill>
                <a:schemeClr val="dk1"/>
              </a:solidFill>
              <a:effectLst/>
              <a:latin typeface="+mn-lt"/>
              <a:ea typeface="+mn-ea"/>
              <a:cs typeface="+mn-cs"/>
            </a:rPr>
            <a:t>、類似団体</a:t>
          </a:r>
          <a:r>
            <a:rPr kumimoji="1" lang="ja-JP" altLang="en-US" sz="1100" b="1">
              <a:solidFill>
                <a:schemeClr val="dk1"/>
              </a:solidFill>
              <a:effectLst/>
              <a:latin typeface="+mn-lt"/>
              <a:ea typeface="+mn-ea"/>
              <a:cs typeface="+mn-cs"/>
            </a:rPr>
            <a:t>内</a:t>
          </a:r>
          <a:r>
            <a:rPr kumimoji="1" lang="ja-JP" altLang="ja-JP" sz="1100" b="1">
              <a:solidFill>
                <a:schemeClr val="dk1"/>
              </a:solidFill>
              <a:effectLst/>
              <a:latin typeface="+mn-lt"/>
              <a:ea typeface="+mn-ea"/>
              <a:cs typeface="+mn-cs"/>
            </a:rPr>
            <a:t>平均値を</a:t>
          </a:r>
          <a:r>
            <a:rPr kumimoji="1" lang="ja-JP" altLang="en-US" sz="1100" b="1">
              <a:solidFill>
                <a:schemeClr val="dk1"/>
              </a:solidFill>
              <a:effectLst/>
              <a:latin typeface="+mn-lt"/>
              <a:ea typeface="+mn-ea"/>
              <a:cs typeface="+mn-cs"/>
            </a:rPr>
            <a:t>上回っ</a:t>
          </a:r>
          <a:r>
            <a:rPr kumimoji="1" lang="ja-JP" altLang="ja-JP" sz="1100" b="1">
              <a:solidFill>
                <a:schemeClr val="dk1"/>
              </a:solidFill>
              <a:effectLst/>
              <a:latin typeface="+mn-lt"/>
              <a:ea typeface="+mn-ea"/>
              <a:cs typeface="+mn-cs"/>
            </a:rPr>
            <a:t>ております。</a:t>
          </a:r>
          <a:endParaRPr lang="ja-JP" altLang="ja-JP" sz="1400">
            <a:effectLst/>
          </a:endParaRPr>
        </a:p>
        <a:p>
          <a:pPr algn="l"/>
          <a:r>
            <a:rPr lang="ja-JP" altLang="ja-JP" sz="1100" b="1" i="0">
              <a:solidFill>
                <a:schemeClr val="dk1"/>
              </a:solidFill>
              <a:effectLst/>
              <a:latin typeface="+mn-lt"/>
              <a:ea typeface="+mn-ea"/>
              <a:cs typeface="+mn-cs"/>
            </a:rPr>
            <a:t>　衛生費・消防費については、消防や廃棄物処理などの業務を市単独で実施していることによるものであります。</a:t>
          </a:r>
          <a:endParaRPr lang="ja-JP" altLang="ja-JP" sz="1400">
            <a:effectLst/>
          </a:endParaRPr>
        </a:p>
        <a:p>
          <a:pPr algn="l"/>
          <a:r>
            <a:rPr lang="ja-JP" altLang="ja-JP" sz="1100" b="1" i="0">
              <a:solidFill>
                <a:schemeClr val="dk1"/>
              </a:solidFill>
              <a:effectLst/>
              <a:latin typeface="+mn-lt"/>
              <a:ea typeface="+mn-ea"/>
              <a:cs typeface="+mn-cs"/>
            </a:rPr>
            <a:t>　教育費については、継続</a:t>
          </a:r>
          <a:r>
            <a:rPr lang="ja-JP" altLang="en-US" sz="1100" b="1" i="0">
              <a:solidFill>
                <a:schemeClr val="dk1"/>
              </a:solidFill>
              <a:effectLst/>
              <a:latin typeface="+mn-lt"/>
              <a:ea typeface="+mn-ea"/>
              <a:cs typeface="+mn-cs"/>
            </a:rPr>
            <a:t>事業で</a:t>
          </a:r>
          <a:r>
            <a:rPr lang="ja-JP" altLang="ja-JP" sz="1100" b="1" i="0">
              <a:solidFill>
                <a:schemeClr val="dk1"/>
              </a:solidFill>
              <a:effectLst/>
              <a:latin typeface="+mn-lt"/>
              <a:ea typeface="+mn-ea"/>
              <a:cs typeface="+mn-cs"/>
            </a:rPr>
            <a:t>小学校改築事業を実施していることによるものであります。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今後はより一層、行財政改革を推進することにより改善を図ります。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標準財政規模に対する財政調整基金残高の占める割合は、前年度より減少しておりますが、実質収支額は増加しております。</a:t>
          </a:r>
          <a:endParaRPr lang="ja-JP" altLang="ja-JP" sz="1400">
            <a:effectLst/>
          </a:endParaRPr>
        </a:p>
        <a:p>
          <a:pPr algn="l" rtl="1"/>
          <a:r>
            <a:rPr lang="ja-JP" altLang="ja-JP" sz="1100" b="1" i="0">
              <a:solidFill>
                <a:schemeClr val="dk1"/>
              </a:solidFill>
              <a:effectLst/>
              <a:latin typeface="+mn-lt"/>
              <a:ea typeface="+mn-ea"/>
              <a:cs typeface="+mn-cs"/>
            </a:rPr>
            <a:t>　また、実質単年度収支について、前年度より</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３ポイント</a:t>
          </a:r>
          <a:r>
            <a:rPr lang="ja-JP" altLang="en-US" sz="1100" b="1" i="0">
              <a:solidFill>
                <a:schemeClr val="dk1"/>
              </a:solidFill>
              <a:effectLst/>
              <a:latin typeface="+mn-lt"/>
              <a:ea typeface="+mn-ea"/>
              <a:cs typeface="+mn-cs"/>
            </a:rPr>
            <a:t>低下し</a:t>
          </a:r>
          <a:r>
            <a:rPr lang="ja-JP" altLang="ja-JP" sz="1100" b="1" i="0">
              <a:solidFill>
                <a:schemeClr val="dk1"/>
              </a:solidFill>
              <a:effectLst/>
              <a:latin typeface="+mn-lt"/>
              <a:ea typeface="+mn-ea"/>
              <a:cs typeface="+mn-cs"/>
            </a:rPr>
            <a:t>、マイナス傾向が強くなっています。</a:t>
          </a:r>
          <a:endParaRPr lang="ja-JP" altLang="ja-JP" sz="1400">
            <a:effectLst/>
          </a:endParaRPr>
        </a:p>
        <a:p>
          <a:pPr algn="l" rtl="1"/>
          <a:r>
            <a:rPr lang="ja-JP" altLang="ja-JP" sz="1100" b="1" i="0">
              <a:solidFill>
                <a:schemeClr val="dk1"/>
              </a:solidFill>
              <a:effectLst/>
              <a:latin typeface="+mn-lt"/>
              <a:ea typeface="+mn-ea"/>
              <a:cs typeface="+mn-cs"/>
            </a:rPr>
            <a:t>　今後は、経済事情の影響や市税の減収などにより、財源不足が生じたときなど、年度間の財源の不均衡を調整するために、計画的な財政調整基金の運用を図ります。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1" i="0">
              <a:solidFill>
                <a:schemeClr val="dk1"/>
              </a:solidFill>
              <a:effectLst/>
              <a:latin typeface="+mn-lt"/>
              <a:ea typeface="+mn-ea"/>
              <a:cs typeface="+mn-cs"/>
            </a:rPr>
            <a:t>　一般会計、特別会計及び企業会計において実質赤字はなく、連結実質赤字比率は、［指標なし］となっています。</a:t>
          </a:r>
          <a:endParaRPr lang="ja-JP" altLang="ja-JP" sz="1400">
            <a:effectLst/>
          </a:endParaRPr>
        </a:p>
        <a:p>
          <a:pPr algn="l" rtl="1"/>
          <a:r>
            <a:rPr lang="ja-JP" altLang="ja-JP" sz="1100" b="1" i="0">
              <a:solidFill>
                <a:schemeClr val="dk1"/>
              </a:solidFill>
              <a:effectLst/>
              <a:latin typeface="+mn-lt"/>
              <a:ea typeface="+mn-ea"/>
              <a:cs typeface="+mn-cs"/>
            </a:rPr>
            <a:t>　今後は、市税の</a:t>
          </a:r>
          <a:r>
            <a:rPr lang="ja-JP" altLang="en-US" sz="1100" b="1" i="0">
              <a:solidFill>
                <a:schemeClr val="dk1"/>
              </a:solidFill>
              <a:effectLst/>
              <a:latin typeface="+mn-lt"/>
              <a:ea typeface="+mn-ea"/>
              <a:cs typeface="+mn-cs"/>
            </a:rPr>
            <a:t>緩やかな</a:t>
          </a:r>
          <a:r>
            <a:rPr lang="ja-JP" altLang="ja-JP" sz="1100" b="1" i="0">
              <a:solidFill>
                <a:schemeClr val="dk1"/>
              </a:solidFill>
              <a:effectLst/>
              <a:latin typeface="+mn-lt"/>
              <a:ea typeface="+mn-ea"/>
              <a:cs typeface="+mn-cs"/>
            </a:rPr>
            <a:t>減収が見込まれるため、特別会計にあっては、収入の増加に努め、事業の経費は、主として事業の経営に伴う収入を充てるという基本原則を再確認し、経営の健全化に努めます。</a:t>
          </a:r>
          <a:endParaRPr lang="ja-JP" altLang="ja-JP" sz="1400">
            <a:effectLst/>
          </a:endParaRPr>
        </a:p>
        <a:p>
          <a:pPr algn="l"/>
          <a:r>
            <a:rPr lang="ja-JP" altLang="ja-JP" sz="1100" b="1" i="0">
              <a:solidFill>
                <a:schemeClr val="dk1"/>
              </a:solidFill>
              <a:effectLst/>
              <a:latin typeface="+mn-lt"/>
              <a:ea typeface="+mn-ea"/>
              <a:cs typeface="+mn-cs"/>
            </a:rPr>
            <a:t>　また、企業会計については、独立採算制を基本原則に掲げ、経営の健全化に努め、歳入の確保、経費の縮減に努め、一般会計からの繰出しに依存しないような経営の健全化に努めます。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21534909</v>
      </c>
      <c r="BO4" s="461"/>
      <c r="BP4" s="461"/>
      <c r="BQ4" s="461"/>
      <c r="BR4" s="461"/>
      <c r="BS4" s="461"/>
      <c r="BT4" s="461"/>
      <c r="BU4" s="462"/>
      <c r="BV4" s="460">
        <v>21432463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7.7</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20302811</v>
      </c>
      <c r="BO5" s="466"/>
      <c r="BP5" s="466"/>
      <c r="BQ5" s="466"/>
      <c r="BR5" s="466"/>
      <c r="BS5" s="466"/>
      <c r="BT5" s="466"/>
      <c r="BU5" s="467"/>
      <c r="BV5" s="465">
        <v>20517410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86.5</v>
      </c>
      <c r="CU5" s="436"/>
      <c r="CV5" s="436"/>
      <c r="CW5" s="436"/>
      <c r="CX5" s="436"/>
      <c r="CY5" s="436"/>
      <c r="CZ5" s="436"/>
      <c r="DA5" s="437"/>
      <c r="DB5" s="435">
        <v>86.7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1232098</v>
      </c>
      <c r="BO6" s="466"/>
      <c r="BP6" s="466"/>
      <c r="BQ6" s="466"/>
      <c r="BR6" s="466"/>
      <c r="BS6" s="466"/>
      <c r="BT6" s="466"/>
      <c r="BU6" s="467"/>
      <c r="BV6" s="465">
        <v>915053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90.4</v>
      </c>
      <c r="CU6" s="616"/>
      <c r="CV6" s="616"/>
      <c r="CW6" s="616"/>
      <c r="CX6" s="616"/>
      <c r="CY6" s="616"/>
      <c r="CZ6" s="616"/>
      <c r="DA6" s="617"/>
      <c r="DB6" s="615">
        <v>91.9</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213869</v>
      </c>
      <c r="BO7" s="466"/>
      <c r="BP7" s="466"/>
      <c r="BQ7" s="466"/>
      <c r="BR7" s="466"/>
      <c r="BS7" s="466"/>
      <c r="BT7" s="466"/>
      <c r="BU7" s="467"/>
      <c r="BV7" s="465">
        <v>237958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13168471</v>
      </c>
      <c r="CU7" s="466"/>
      <c r="CV7" s="466"/>
      <c r="CW7" s="466"/>
      <c r="CX7" s="466"/>
      <c r="CY7" s="466"/>
      <c r="CZ7" s="466"/>
      <c r="DA7" s="467"/>
      <c r="DB7" s="465">
        <v>12905926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1018229</v>
      </c>
      <c r="BO8" s="466"/>
      <c r="BP8" s="466"/>
      <c r="BQ8" s="466"/>
      <c r="BR8" s="466"/>
      <c r="BS8" s="466"/>
      <c r="BT8" s="466"/>
      <c r="BU8" s="467"/>
      <c r="BV8" s="465">
        <v>677095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0.92</v>
      </c>
      <c r="CU8" s="579"/>
      <c r="CV8" s="579"/>
      <c r="CW8" s="579"/>
      <c r="CX8" s="579"/>
      <c r="CY8" s="579"/>
      <c r="CZ8" s="579"/>
      <c r="DA8" s="580"/>
      <c r="DB8" s="578">
        <v>0.93</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50254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341134</v>
      </c>
      <c r="BO9" s="466"/>
      <c r="BP9" s="466"/>
      <c r="BQ9" s="466"/>
      <c r="BR9" s="466"/>
      <c r="BS9" s="466"/>
      <c r="BT9" s="466"/>
      <c r="BU9" s="467"/>
      <c r="BV9" s="465">
        <v>346574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14.1</v>
      </c>
      <c r="CU9" s="436"/>
      <c r="CV9" s="436"/>
      <c r="CW9" s="436"/>
      <c r="CX9" s="436"/>
      <c r="CY9" s="436"/>
      <c r="CZ9" s="436"/>
      <c r="DA9" s="437"/>
      <c r="DB9" s="435">
        <v>14.2</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51023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865</v>
      </c>
      <c r="BO10" s="466"/>
      <c r="BP10" s="466"/>
      <c r="BQ10" s="466"/>
      <c r="BR10" s="466"/>
      <c r="BS10" s="466"/>
      <c r="BT10" s="466"/>
      <c r="BU10" s="467"/>
      <c r="BV10" s="465">
        <v>1550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49657</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870543</v>
      </c>
      <c r="BO12" s="466"/>
      <c r="BP12" s="466"/>
      <c r="BQ12" s="466"/>
      <c r="BR12" s="466"/>
      <c r="BS12" s="466"/>
      <c r="BT12" s="466"/>
      <c r="BU12" s="467"/>
      <c r="BV12" s="465">
        <v>667573</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140</v>
      </c>
      <c r="N13" s="566"/>
      <c r="O13" s="566"/>
      <c r="P13" s="566"/>
      <c r="Q13" s="567"/>
      <c r="R13" s="568">
        <v>47699</v>
      </c>
      <c r="S13" s="569"/>
      <c r="T13" s="569"/>
      <c r="U13" s="569"/>
      <c r="V13" s="570"/>
      <c r="W13" s="556" t="s">
        <v>141</v>
      </c>
      <c r="X13" s="478"/>
      <c r="Y13" s="478"/>
      <c r="Z13" s="478"/>
      <c r="AA13" s="478"/>
      <c r="AB13" s="479"/>
      <c r="AC13" s="441">
        <v>717</v>
      </c>
      <c r="AD13" s="442"/>
      <c r="AE13" s="442"/>
      <c r="AF13" s="442"/>
      <c r="AG13" s="443"/>
      <c r="AH13" s="441">
        <v>704</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-528544</v>
      </c>
      <c r="BO13" s="466"/>
      <c r="BP13" s="466"/>
      <c r="BQ13" s="466"/>
      <c r="BR13" s="466"/>
      <c r="BS13" s="466"/>
      <c r="BT13" s="466"/>
      <c r="BU13" s="467"/>
      <c r="BV13" s="465">
        <v>-319449</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1.1000000000000001</v>
      </c>
      <c r="CU13" s="436"/>
      <c r="CV13" s="436"/>
      <c r="CW13" s="436"/>
      <c r="CX13" s="436"/>
      <c r="CY13" s="436"/>
      <c r="CZ13" s="436"/>
      <c r="DA13" s="437"/>
      <c r="DB13" s="435">
        <v>1.4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146</v>
      </c>
      <c r="M14" s="599"/>
      <c r="N14" s="599"/>
      <c r="O14" s="599"/>
      <c r="P14" s="599"/>
      <c r="Q14" s="600"/>
      <c r="R14" s="568">
        <v>49945</v>
      </c>
      <c r="S14" s="569"/>
      <c r="T14" s="569"/>
      <c r="U14" s="569"/>
      <c r="V14" s="570"/>
      <c r="W14" s="571"/>
      <c r="X14" s="481"/>
      <c r="Y14" s="481"/>
      <c r="Z14" s="481"/>
      <c r="AA14" s="481"/>
      <c r="AB14" s="482"/>
      <c r="AC14" s="561">
        <v>3.1</v>
      </c>
      <c r="AD14" s="562"/>
      <c r="AE14" s="562"/>
      <c r="AF14" s="562"/>
      <c r="AG14" s="563"/>
      <c r="AH14" s="561">
        <v>3.1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139</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140</v>
      </c>
      <c r="N15" s="566"/>
      <c r="O15" s="566"/>
      <c r="P15" s="566"/>
      <c r="Q15" s="567"/>
      <c r="R15" s="568">
        <v>47893</v>
      </c>
      <c r="S15" s="569"/>
      <c r="T15" s="569"/>
      <c r="U15" s="569"/>
      <c r="V15" s="570"/>
      <c r="W15" s="556" t="s">
        <v>148</v>
      </c>
      <c r="X15" s="478"/>
      <c r="Y15" s="478"/>
      <c r="Z15" s="478"/>
      <c r="AA15" s="478"/>
      <c r="AB15" s="479"/>
      <c r="AC15" s="441">
        <v>9150</v>
      </c>
      <c r="AD15" s="442"/>
      <c r="AE15" s="442"/>
      <c r="AF15" s="442"/>
      <c r="AG15" s="443"/>
      <c r="AH15" s="441">
        <v>9655</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8804514</v>
      </c>
      <c r="BO15" s="461"/>
      <c r="BP15" s="461"/>
      <c r="BQ15" s="461"/>
      <c r="BR15" s="461"/>
      <c r="BS15" s="461"/>
      <c r="BT15" s="461"/>
      <c r="BU15" s="462"/>
      <c r="BV15" s="460">
        <v>8409912</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39.5</v>
      </c>
      <c r="AD16" s="562"/>
      <c r="AE16" s="562"/>
      <c r="AF16" s="562"/>
      <c r="AG16" s="563"/>
      <c r="AH16" s="561">
        <v>41.9</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9578842</v>
      </c>
      <c r="BO16" s="466"/>
      <c r="BP16" s="466"/>
      <c r="BQ16" s="466"/>
      <c r="BR16" s="466"/>
      <c r="BS16" s="466"/>
      <c r="BT16" s="466"/>
      <c r="BU16" s="467"/>
      <c r="BV16" s="465">
        <v>9226879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13276</v>
      </c>
      <c r="AD17" s="442"/>
      <c r="AE17" s="442"/>
      <c r="AF17" s="442"/>
      <c r="AG17" s="443"/>
      <c r="AH17" s="441">
        <v>12708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11357409</v>
      </c>
      <c r="BO17" s="466"/>
      <c r="BP17" s="466"/>
      <c r="BQ17" s="466"/>
      <c r="BR17" s="466"/>
      <c r="BS17" s="466"/>
      <c r="BT17" s="466"/>
      <c r="BU17" s="467"/>
      <c r="BV17" s="465">
        <v>10831621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191.04</v>
      </c>
      <c r="M18" s="530"/>
      <c r="N18" s="530"/>
      <c r="O18" s="530"/>
      <c r="P18" s="530"/>
      <c r="Q18" s="530"/>
      <c r="R18" s="531"/>
      <c r="S18" s="531"/>
      <c r="T18" s="531"/>
      <c r="U18" s="531"/>
      <c r="V18" s="532"/>
      <c r="W18" s="546"/>
      <c r="X18" s="547"/>
      <c r="Y18" s="547"/>
      <c r="Z18" s="547"/>
      <c r="AA18" s="547"/>
      <c r="AB18" s="557"/>
      <c r="AC18" s="429">
        <v>57.4</v>
      </c>
      <c r="AD18" s="430"/>
      <c r="AE18" s="430"/>
      <c r="AF18" s="430"/>
      <c r="AG18" s="533"/>
      <c r="AH18" s="429">
        <v>55.1</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11581644</v>
      </c>
      <c r="BO18" s="466"/>
      <c r="BP18" s="466"/>
      <c r="BQ18" s="466"/>
      <c r="BR18" s="466"/>
      <c r="BS18" s="466"/>
      <c r="BT18" s="466"/>
      <c r="BU18" s="467"/>
      <c r="BV18" s="465">
        <v>11534197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263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15766931</v>
      </c>
      <c r="BO19" s="466"/>
      <c r="BP19" s="466"/>
      <c r="BQ19" s="466"/>
      <c r="BR19" s="466"/>
      <c r="BS19" s="466"/>
      <c r="BT19" s="466"/>
      <c r="BU19" s="467"/>
      <c r="BV19" s="465">
        <v>15701066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19945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15938808</v>
      </c>
      <c r="BO23" s="466"/>
      <c r="BP23" s="466"/>
      <c r="BQ23" s="466"/>
      <c r="BR23" s="466"/>
      <c r="BS23" s="466"/>
      <c r="BT23" s="466"/>
      <c r="BU23" s="467"/>
      <c r="BV23" s="465">
        <v>16284745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8458</v>
      </c>
      <c r="R24" s="442"/>
      <c r="S24" s="442"/>
      <c r="T24" s="442"/>
      <c r="U24" s="442"/>
      <c r="V24" s="443"/>
      <c r="W24" s="507"/>
      <c r="X24" s="498"/>
      <c r="Y24" s="499"/>
      <c r="Z24" s="438" t="s">
        <v>172</v>
      </c>
      <c r="AA24" s="439"/>
      <c r="AB24" s="439"/>
      <c r="AC24" s="439"/>
      <c r="AD24" s="439"/>
      <c r="AE24" s="439"/>
      <c r="AF24" s="439"/>
      <c r="AG24" s="440"/>
      <c r="AH24" s="441">
        <v>438</v>
      </c>
      <c r="AI24" s="442"/>
      <c r="AJ24" s="442"/>
      <c r="AK24" s="442"/>
      <c r="AL24" s="443"/>
      <c r="AM24" s="441">
        <v>1375320</v>
      </c>
      <c r="AN24" s="442"/>
      <c r="AO24" s="442"/>
      <c r="AP24" s="442"/>
      <c r="AQ24" s="442"/>
      <c r="AR24" s="443"/>
      <c r="AS24" s="441">
        <v>3140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10192528</v>
      </c>
      <c r="BO24" s="466"/>
      <c r="BP24" s="466"/>
      <c r="BQ24" s="466"/>
      <c r="BR24" s="466"/>
      <c r="BS24" s="466"/>
      <c r="BT24" s="466"/>
      <c r="BU24" s="467"/>
      <c r="BV24" s="465">
        <v>10422542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1</v>
      </c>
      <c r="M25" s="442"/>
      <c r="N25" s="442"/>
      <c r="O25" s="442"/>
      <c r="P25" s="443"/>
      <c r="Q25" s="441">
        <v>7078</v>
      </c>
      <c r="R25" s="442"/>
      <c r="S25" s="442"/>
      <c r="T25" s="442"/>
      <c r="U25" s="442"/>
      <c r="V25" s="443"/>
      <c r="W25" s="507"/>
      <c r="X25" s="498"/>
      <c r="Y25" s="499"/>
      <c r="Z25" s="438" t="s">
        <v>175</v>
      </c>
      <c r="AA25" s="439"/>
      <c r="AB25" s="439"/>
      <c r="AC25" s="439"/>
      <c r="AD25" s="439"/>
      <c r="AE25" s="439"/>
      <c r="AF25" s="439"/>
      <c r="AG25" s="440"/>
      <c r="AH25" s="441">
        <v>80</v>
      </c>
      <c r="AI25" s="442"/>
      <c r="AJ25" s="442"/>
      <c r="AK25" s="442"/>
      <c r="AL25" s="443"/>
      <c r="AM25" s="441">
        <v>229600</v>
      </c>
      <c r="AN25" s="442"/>
      <c r="AO25" s="442"/>
      <c r="AP25" s="442"/>
      <c r="AQ25" s="442"/>
      <c r="AR25" s="443"/>
      <c r="AS25" s="441">
        <v>2870</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4024545</v>
      </c>
      <c r="BO25" s="461"/>
      <c r="BP25" s="461"/>
      <c r="BQ25" s="461"/>
      <c r="BR25" s="461"/>
      <c r="BS25" s="461"/>
      <c r="BT25" s="461"/>
      <c r="BU25" s="462"/>
      <c r="BV25" s="460">
        <v>1676160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6175</v>
      </c>
      <c r="R26" s="442"/>
      <c r="S26" s="442"/>
      <c r="T26" s="442"/>
      <c r="U26" s="442"/>
      <c r="V26" s="443"/>
      <c r="W26" s="507"/>
      <c r="X26" s="498"/>
      <c r="Y26" s="499"/>
      <c r="Z26" s="438" t="s">
        <v>178</v>
      </c>
      <c r="AA26" s="520"/>
      <c r="AB26" s="520"/>
      <c r="AC26" s="520"/>
      <c r="AD26" s="520"/>
      <c r="AE26" s="520"/>
      <c r="AF26" s="520"/>
      <c r="AG26" s="521"/>
      <c r="AH26" s="441">
        <v>23</v>
      </c>
      <c r="AI26" s="442"/>
      <c r="AJ26" s="442"/>
      <c r="AK26" s="442"/>
      <c r="AL26" s="443"/>
      <c r="AM26" s="441">
        <v>62721</v>
      </c>
      <c r="AN26" s="442"/>
      <c r="AO26" s="442"/>
      <c r="AP26" s="442"/>
      <c r="AQ26" s="442"/>
      <c r="AR26" s="443"/>
      <c r="AS26" s="441">
        <v>2727</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4950</v>
      </c>
      <c r="R27" s="442"/>
      <c r="S27" s="442"/>
      <c r="T27" s="442"/>
      <c r="U27" s="442"/>
      <c r="V27" s="443"/>
      <c r="W27" s="507"/>
      <c r="X27" s="498"/>
      <c r="Y27" s="499"/>
      <c r="Z27" s="438" t="s">
        <v>181</v>
      </c>
      <c r="AA27" s="439"/>
      <c r="AB27" s="439"/>
      <c r="AC27" s="439"/>
      <c r="AD27" s="439"/>
      <c r="AE27" s="439"/>
      <c r="AF27" s="439"/>
      <c r="AG27" s="440"/>
      <c r="AH27" s="441">
        <v>18</v>
      </c>
      <c r="AI27" s="442"/>
      <c r="AJ27" s="442"/>
      <c r="AK27" s="442"/>
      <c r="AL27" s="443"/>
      <c r="AM27" s="441">
        <v>52344</v>
      </c>
      <c r="AN27" s="442"/>
      <c r="AO27" s="442"/>
      <c r="AP27" s="442"/>
      <c r="AQ27" s="442"/>
      <c r="AR27" s="443"/>
      <c r="AS27" s="441">
        <v>2908</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798125</v>
      </c>
      <c r="BO27" s="469"/>
      <c r="BP27" s="469"/>
      <c r="BQ27" s="469"/>
      <c r="BR27" s="469"/>
      <c r="BS27" s="469"/>
      <c r="BT27" s="469"/>
      <c r="BU27" s="470"/>
      <c r="BV27" s="468">
        <v>798125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4200</v>
      </c>
      <c r="R28" s="442"/>
      <c r="S28" s="442"/>
      <c r="T28" s="442"/>
      <c r="U28" s="442"/>
      <c r="V28" s="443"/>
      <c r="W28" s="507"/>
      <c r="X28" s="498"/>
      <c r="Y28" s="499"/>
      <c r="Z28" s="438" t="s">
        <v>184</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2974699</v>
      </c>
      <c r="BO28" s="461"/>
      <c r="BP28" s="461"/>
      <c r="BQ28" s="461"/>
      <c r="BR28" s="461"/>
      <c r="BS28" s="461"/>
      <c r="BT28" s="461"/>
      <c r="BU28" s="462"/>
      <c r="BV28" s="460">
        <v>3504378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16</v>
      </c>
      <c r="M29" s="442"/>
      <c r="N29" s="442"/>
      <c r="O29" s="442"/>
      <c r="P29" s="443"/>
      <c r="Q29" s="441">
        <v>3900</v>
      </c>
      <c r="R29" s="442"/>
      <c r="S29" s="442"/>
      <c r="T29" s="442"/>
      <c r="U29" s="442"/>
      <c r="V29" s="443"/>
      <c r="W29" s="508"/>
      <c r="X29" s="509"/>
      <c r="Y29" s="510"/>
      <c r="Z29" s="438" t="s">
        <v>187</v>
      </c>
      <c r="AA29" s="439"/>
      <c r="AB29" s="439"/>
      <c r="AC29" s="439"/>
      <c r="AD29" s="439"/>
      <c r="AE29" s="439"/>
      <c r="AF29" s="439"/>
      <c r="AG29" s="440"/>
      <c r="AH29" s="441">
        <v>456</v>
      </c>
      <c r="AI29" s="442"/>
      <c r="AJ29" s="442"/>
      <c r="AK29" s="442"/>
      <c r="AL29" s="443"/>
      <c r="AM29" s="441">
        <v>1427664</v>
      </c>
      <c r="AN29" s="442"/>
      <c r="AO29" s="442"/>
      <c r="AP29" s="442"/>
      <c r="AQ29" s="442"/>
      <c r="AR29" s="443"/>
      <c r="AS29" s="441">
        <v>3131</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328031</v>
      </c>
      <c r="BO29" s="466"/>
      <c r="BP29" s="466"/>
      <c r="BQ29" s="466"/>
      <c r="BR29" s="466"/>
      <c r="BS29" s="466"/>
      <c r="BT29" s="466"/>
      <c r="BU29" s="467"/>
      <c r="BV29" s="465">
        <v>348999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100.3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4207905</v>
      </c>
      <c r="BO30" s="469"/>
      <c r="BP30" s="469"/>
      <c r="BQ30" s="469"/>
      <c r="BR30" s="469"/>
      <c r="BS30" s="469"/>
      <c r="BT30" s="469"/>
      <c r="BU30" s="470"/>
      <c r="BV30" s="468">
        <v>4137026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三重県市町総合事務組合（うち一般会計）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亀山市地域社会振興会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f t="shared" ref="AM35:AM43" si="0">IF(AO35="","",AM34+1)</f>
        <v>5</v>
      </c>
      <c r="AN35" s="424"/>
      <c r="AO35" s="423" t="str">
        <f>IF('各会計、関係団体の財政状況及び健全化判断比率'!B31="","",'各会計、関係団体の財政状況及び健全化判断比率'!B31)</f>
        <v>工業用水道事業会計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三重県市町総合事務組合（うち退職手当特別会計）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亀山市土地開発公社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f t="shared" si="0"/>
        <v>6</v>
      </c>
      <c r="AN36" s="424"/>
      <c r="AO36" s="423" t="str">
        <f>IF('各会計、関係団体の財政状況及び健全化判断比率'!B32="","",'各会計、関係団体の財政状況及び健全化判断比率'!B32)</f>
        <v>公共下水道事業会計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三重県市町総合事務組合（うちﾃﾞｼﾞﾀﾙ地図特別会計）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7</v>
      </c>
      <c r="AN37" s="424"/>
      <c r="AO37" s="423" t="str">
        <f>IF('各会計、関係団体の財政状況及び健全化判断比率'!B33="","",'各会計、関係団体の財政状況及び健全化判断比率'!B33)</f>
        <v>病院事業会計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三重県市町総合事務組合（うち共同研修特別会計）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三重県市町総合事務組合（うち物品特別会計）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三重県市町総合事務組合（うち公平委員会特別会計）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三重県市町総合事務組合（うち消防救急無線特別会計）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鈴鹿亀山地区広域連合（うち一般会計）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鈴鹿亀山地区広域連合（うち介護保険事業特別会計）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三重地方税管理回収機構（うち一般会計）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iUqL58HhGehpYkSwJIiDF8vBsxujqftmzacbweOz2DdFBQnqn80scwGZ44Un6GLWwDtuPuOslsaFJH5PAQ3TNg==" saltValue="T71V1cgBViIgxY2QpGJI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0" zoomScale="70" zoomScaleNormal="70" zoomScaleSheetLayoutView="100" workbookViewId="0">
      <selection activeCell="K36" sqref="K36"/>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44" t="s">
        <v>558</v>
      </c>
      <c r="D34" s="1244"/>
      <c r="E34" s="1245"/>
      <c r="F34" s="32">
        <v>5.61</v>
      </c>
      <c r="G34" s="33">
        <v>7.54</v>
      </c>
      <c r="H34" s="33">
        <v>2.5499999999999998</v>
      </c>
      <c r="I34" s="33">
        <v>5.24</v>
      </c>
      <c r="J34" s="34">
        <v>7.73</v>
      </c>
      <c r="K34" s="22"/>
      <c r="L34" s="22"/>
      <c r="M34" s="22"/>
      <c r="N34" s="22"/>
      <c r="O34" s="22"/>
      <c r="P34" s="22"/>
    </row>
    <row r="35" spans="1:16" ht="39" customHeight="1" x14ac:dyDescent="0.2">
      <c r="A35" s="22"/>
      <c r="B35" s="35"/>
      <c r="C35" s="1238" t="s">
        <v>559</v>
      </c>
      <c r="D35" s="1239"/>
      <c r="E35" s="1240"/>
      <c r="F35" s="36">
        <v>6.35</v>
      </c>
      <c r="G35" s="37">
        <v>6.25</v>
      </c>
      <c r="H35" s="37">
        <v>6.02</v>
      </c>
      <c r="I35" s="37">
        <v>4.5</v>
      </c>
      <c r="J35" s="38">
        <v>5.0199999999999996</v>
      </c>
      <c r="K35" s="22"/>
      <c r="L35" s="22"/>
      <c r="M35" s="22"/>
      <c r="N35" s="22"/>
      <c r="O35" s="22"/>
      <c r="P35" s="22"/>
    </row>
    <row r="36" spans="1:16" ht="39" customHeight="1" x14ac:dyDescent="0.2">
      <c r="A36" s="22"/>
      <c r="B36" s="35"/>
      <c r="C36" s="1238" t="s">
        <v>560</v>
      </c>
      <c r="D36" s="1239"/>
      <c r="E36" s="1240"/>
      <c r="F36" s="36" t="s">
        <v>507</v>
      </c>
      <c r="G36" s="37">
        <v>3.5</v>
      </c>
      <c r="H36" s="37">
        <v>3.76</v>
      </c>
      <c r="I36" s="37">
        <v>4.12</v>
      </c>
      <c r="J36" s="38">
        <v>4.42</v>
      </c>
      <c r="K36" s="22"/>
      <c r="L36" s="22"/>
      <c r="M36" s="22"/>
      <c r="N36" s="22"/>
      <c r="O36" s="22"/>
      <c r="P36" s="22"/>
    </row>
    <row r="37" spans="1:16" ht="39" customHeight="1" x14ac:dyDescent="0.2">
      <c r="A37" s="22"/>
      <c r="B37" s="35"/>
      <c r="C37" s="1238" t="s">
        <v>561</v>
      </c>
      <c r="D37" s="1239"/>
      <c r="E37" s="1240"/>
      <c r="F37" s="36">
        <v>3.32</v>
      </c>
      <c r="G37" s="37">
        <v>2.66</v>
      </c>
      <c r="H37" s="37">
        <v>3.81</v>
      </c>
      <c r="I37" s="37">
        <v>2.4300000000000002</v>
      </c>
      <c r="J37" s="38">
        <v>2.52</v>
      </c>
      <c r="K37" s="22"/>
      <c r="L37" s="22"/>
      <c r="M37" s="22"/>
      <c r="N37" s="22"/>
      <c r="O37" s="22"/>
      <c r="P37" s="22"/>
    </row>
    <row r="38" spans="1:16" ht="39" customHeight="1" x14ac:dyDescent="0.2">
      <c r="A38" s="22"/>
      <c r="B38" s="35"/>
      <c r="C38" s="1238" t="s">
        <v>562</v>
      </c>
      <c r="D38" s="1239"/>
      <c r="E38" s="1240"/>
      <c r="F38" s="36">
        <v>1.1399999999999999</v>
      </c>
      <c r="G38" s="37">
        <v>1.34</v>
      </c>
      <c r="H38" s="37">
        <v>1.55</v>
      </c>
      <c r="I38" s="37">
        <v>1.76</v>
      </c>
      <c r="J38" s="38">
        <v>1.91</v>
      </c>
      <c r="K38" s="22"/>
      <c r="L38" s="22"/>
      <c r="M38" s="22"/>
      <c r="N38" s="22"/>
      <c r="O38" s="22"/>
      <c r="P38" s="22"/>
    </row>
    <row r="39" spans="1:16" ht="39" customHeight="1" x14ac:dyDescent="0.2">
      <c r="A39" s="22"/>
      <c r="B39" s="35"/>
      <c r="C39" s="1238" t="s">
        <v>563</v>
      </c>
      <c r="D39" s="1239"/>
      <c r="E39" s="1240"/>
      <c r="F39" s="36">
        <v>0.01</v>
      </c>
      <c r="G39" s="37">
        <v>0.02</v>
      </c>
      <c r="H39" s="37">
        <v>0.11</v>
      </c>
      <c r="I39" s="37">
        <v>0.02</v>
      </c>
      <c r="J39" s="38">
        <v>0.19</v>
      </c>
      <c r="K39" s="22"/>
      <c r="L39" s="22"/>
      <c r="M39" s="22"/>
      <c r="N39" s="22"/>
      <c r="O39" s="22"/>
      <c r="P39" s="22"/>
    </row>
    <row r="40" spans="1:16" ht="39" customHeight="1" x14ac:dyDescent="0.2">
      <c r="A40" s="22"/>
      <c r="B40" s="35"/>
      <c r="C40" s="1238" t="s">
        <v>564</v>
      </c>
      <c r="D40" s="1239"/>
      <c r="E40" s="1240"/>
      <c r="F40" s="36">
        <v>0.52</v>
      </c>
      <c r="G40" s="37">
        <v>0.2</v>
      </c>
      <c r="H40" s="37">
        <v>0.03</v>
      </c>
      <c r="I40" s="37">
        <v>0.45</v>
      </c>
      <c r="J40" s="38">
        <v>0.15</v>
      </c>
      <c r="K40" s="22"/>
      <c r="L40" s="22"/>
      <c r="M40" s="22"/>
      <c r="N40" s="22"/>
      <c r="O40" s="22"/>
      <c r="P40" s="22"/>
    </row>
    <row r="41" spans="1:16" ht="39" customHeight="1" x14ac:dyDescent="0.2">
      <c r="A41" s="22"/>
      <c r="B41" s="35"/>
      <c r="C41" s="1238" t="s">
        <v>565</v>
      </c>
      <c r="D41" s="1239"/>
      <c r="E41" s="1240"/>
      <c r="F41" s="36">
        <v>0.03</v>
      </c>
      <c r="G41" s="37">
        <v>0.17</v>
      </c>
      <c r="H41" s="37">
        <v>0.12</v>
      </c>
      <c r="I41" s="37">
        <v>0.12</v>
      </c>
      <c r="J41" s="38">
        <v>0.05</v>
      </c>
      <c r="K41" s="22"/>
      <c r="L41" s="22"/>
      <c r="M41" s="22"/>
      <c r="N41" s="22"/>
      <c r="O41" s="22"/>
      <c r="P41" s="22"/>
    </row>
    <row r="42" spans="1:16" ht="39" customHeight="1" x14ac:dyDescent="0.2">
      <c r="A42" s="22"/>
      <c r="B42" s="39"/>
      <c r="C42" s="1238" t="s">
        <v>566</v>
      </c>
      <c r="D42" s="1239"/>
      <c r="E42" s="1240"/>
      <c r="F42" s="36" t="s">
        <v>507</v>
      </c>
      <c r="G42" s="37" t="s">
        <v>507</v>
      </c>
      <c r="H42" s="37" t="s">
        <v>507</v>
      </c>
      <c r="I42" s="37" t="s">
        <v>507</v>
      </c>
      <c r="J42" s="38" t="s">
        <v>507</v>
      </c>
      <c r="K42" s="22"/>
      <c r="L42" s="22"/>
      <c r="M42" s="22"/>
      <c r="N42" s="22"/>
      <c r="O42" s="22"/>
      <c r="P42" s="22"/>
    </row>
    <row r="43" spans="1:16" ht="39" customHeight="1" thickBot="1" x14ac:dyDescent="0.25">
      <c r="A43" s="22"/>
      <c r="B43" s="40"/>
      <c r="C43" s="1241" t="s">
        <v>567</v>
      </c>
      <c r="D43" s="1242"/>
      <c r="E43" s="1243"/>
      <c r="F43" s="41">
        <v>0.97</v>
      </c>
      <c r="G43" s="42" t="s">
        <v>507</v>
      </c>
      <c r="H43" s="42" t="s">
        <v>507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HehKxpv2hqXkNXdx/etqpcldTHbQ1YzJHQTbkajtRd91YL52q87xjve7kntY+yeO0GcFtNFO1nExsJArJhNKdA==" saltValue="3fEoHlfEfcpuNHhR8RIE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2" zoomScale="70" zoomScaleNormal="70" zoomScaleSheetLayoutView="55" workbookViewId="0">
      <selection activeCell="O59" sqref="O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2398</v>
      </c>
      <c r="L45" s="60">
        <v>2216</v>
      </c>
      <c r="M45" s="60">
        <v>2178</v>
      </c>
      <c r="N45" s="60">
        <v>2226</v>
      </c>
      <c r="O45" s="61">
        <v>2221</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x14ac:dyDescent="0.2">
      <c r="A48" s="48"/>
      <c r="B48" s="1266"/>
      <c r="C48" s="1267"/>
      <c r="D48" s="62"/>
      <c r="E48" s="1248" t="s">
        <v>15</v>
      </c>
      <c r="F48" s="1248"/>
      <c r="G48" s="1248"/>
      <c r="H48" s="1248"/>
      <c r="I48" s="1248"/>
      <c r="J48" s="1249"/>
      <c r="K48" s="63">
        <v>610</v>
      </c>
      <c r="L48" s="64">
        <v>715</v>
      </c>
      <c r="M48" s="64">
        <v>643</v>
      </c>
      <c r="N48" s="64">
        <v>651</v>
      </c>
      <c r="O48" s="65">
        <v>689</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507</v>
      </c>
      <c r="L49" s="64" t="s">
        <v>507</v>
      </c>
      <c r="M49" s="64" t="s">
        <v>507</v>
      </c>
      <c r="N49" s="64" t="s">
        <v>507</v>
      </c>
      <c r="O49" s="65" t="s">
        <v>507</v>
      </c>
      <c r="P49" s="48"/>
      <c r="Q49" s="48"/>
      <c r="R49" s="48"/>
      <c r="S49" s="48"/>
      <c r="T49" s="48"/>
      <c r="U49" s="48"/>
    </row>
    <row r="50" spans="1:21" ht="30.75" customHeight="1" x14ac:dyDescent="0.2">
      <c r="A50" s="48"/>
      <c r="B50" s="1266"/>
      <c r="C50" s="1267"/>
      <c r="D50" s="62"/>
      <c r="E50" s="1248" t="s">
        <v>17</v>
      </c>
      <c r="F50" s="1248"/>
      <c r="G50" s="1248"/>
      <c r="H50" s="1248"/>
      <c r="I50" s="1248"/>
      <c r="J50" s="1249"/>
      <c r="K50" s="63">
        <v>1</v>
      </c>
      <c r="L50" s="64">
        <v>1</v>
      </c>
      <c r="M50" s="64" t="s">
        <v>507</v>
      </c>
      <c r="N50" s="64" t="s">
        <v>507</v>
      </c>
      <c r="O50" s="65" t="s">
        <v>507</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507</v>
      </c>
      <c r="L51" s="64" t="s">
        <v>507</v>
      </c>
      <c r="M51" s="64" t="s">
        <v>507</v>
      </c>
      <c r="N51" s="64" t="s">
        <v>507</v>
      </c>
      <c r="O51" s="65" t="s">
        <v>507</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2859</v>
      </c>
      <c r="L52" s="64">
        <v>2716</v>
      </c>
      <c r="M52" s="64">
        <v>2724</v>
      </c>
      <c r="N52" s="64">
        <v>2715</v>
      </c>
      <c r="O52" s="65">
        <v>2779</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150</v>
      </c>
      <c r="L53" s="69">
        <v>216</v>
      </c>
      <c r="M53" s="69">
        <v>97</v>
      </c>
      <c r="N53" s="69">
        <v>162</v>
      </c>
      <c r="O53" s="70">
        <v>131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605</v>
      </c>
      <c r="L57" s="83" t="s">
        <v>606</v>
      </c>
      <c r="M57" s="83" t="s">
        <v>606</v>
      </c>
      <c r="N57" s="83" t="s">
        <v>607</v>
      </c>
      <c r="O57" s="84" t="s">
        <v>607</v>
      </c>
    </row>
    <row r="58" spans="1:21" ht="31.5" customHeight="1" thickBot="1" x14ac:dyDescent="0.25">
      <c r="B58" s="1256"/>
      <c r="C58" s="1257"/>
      <c r="D58" s="1261" t="s">
        <v>27</v>
      </c>
      <c r="E58" s="1262"/>
      <c r="F58" s="1262"/>
      <c r="G58" s="1262"/>
      <c r="H58" s="1262"/>
      <c r="I58" s="1262"/>
      <c r="J58" s="1263"/>
      <c r="K58" s="85" t="s">
        <v>607</v>
      </c>
      <c r="L58" s="86" t="s">
        <v>606</v>
      </c>
      <c r="M58" s="86" t="s">
        <v>606</v>
      </c>
      <c r="N58" s="86" t="s">
        <v>607</v>
      </c>
      <c r="O58" s="87" t="s">
        <v>605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M1hfMm2r9MkAIemtUirgzb6aqxKxgRbI972U32PzelGEzmdsxWI7blETaM6qHtmJvDKwk5Hi1PybbuUoYLwNg==" saltValue="ojLxtIj+s/cPPRe1UHHZ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70" zoomScaleNormal="70" zoomScaleSheetLayoutView="100" workbookViewId="0">
      <selection activeCell="CW13" sqref="CW13:DA13"/>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548</v>
      </c>
      <c r="J40" s="99" t="s">
        <v>549</v>
      </c>
      <c r="K40" s="99" t="s">
        <v>550</v>
      </c>
      <c r="L40" s="99" t="s">
        <v>551</v>
      </c>
      <c r="M40" s="100" t="s">
        <v>552</v>
      </c>
    </row>
    <row r="41" spans="2:13" ht="27.75" customHeight="1" x14ac:dyDescent="0.2">
      <c r="B41" s="1284" t="s">
        <v>30</v>
      </c>
      <c r="C41" s="1285"/>
      <c r="D41" s="101"/>
      <c r="E41" s="1286" t="s">
        <v>31</v>
      </c>
      <c r="F41" s="1286"/>
      <c r="G41" s="1286"/>
      <c r="H41" s="1287"/>
      <c r="I41" s="102">
        <v>17375</v>
      </c>
      <c r="J41" s="103">
        <v>17015</v>
      </c>
      <c r="K41" s="103">
        <v>16420</v>
      </c>
      <c r="L41" s="103">
        <v>16285</v>
      </c>
      <c r="M41" s="104">
        <v>15939</v>
      </c>
    </row>
    <row r="42" spans="2:13" ht="27.75" customHeight="1" x14ac:dyDescent="0.2">
      <c r="B42" s="1274"/>
      <c r="C42" s="1275"/>
      <c r="D42" s="105"/>
      <c r="E42" s="1278" t="s">
        <v>32</v>
      </c>
      <c r="F42" s="1278"/>
      <c r="G42" s="1278"/>
      <c r="H42" s="1279"/>
      <c r="I42" s="106">
        <v>1</v>
      </c>
      <c r="J42" s="107" t="s">
        <v>507</v>
      </c>
      <c r="K42" s="107" t="s">
        <v>507</v>
      </c>
      <c r="L42" s="107" t="s">
        <v>507</v>
      </c>
      <c r="M42" s="108" t="s">
        <v>507</v>
      </c>
    </row>
    <row r="43" spans="2:13" ht="27.75" customHeight="1" x14ac:dyDescent="0.2">
      <c r="B43" s="1274"/>
      <c r="C43" s="1275"/>
      <c r="D43" s="105"/>
      <c r="E43" s="1278" t="s">
        <v>33</v>
      </c>
      <c r="F43" s="1278"/>
      <c r="G43" s="1278"/>
      <c r="H43" s="1279"/>
      <c r="I43" s="106">
        <v>9776</v>
      </c>
      <c r="J43" s="107">
        <v>10276</v>
      </c>
      <c r="K43" s="107">
        <v>10209</v>
      </c>
      <c r="L43" s="107">
        <v>10023</v>
      </c>
      <c r="M43" s="108">
        <v>9487</v>
      </c>
    </row>
    <row r="44" spans="2:13" ht="27.75" customHeight="1" x14ac:dyDescent="0.2">
      <c r="B44" s="1274"/>
      <c r="C44" s="1275"/>
      <c r="D44" s="105"/>
      <c r="E44" s="1278" t="s">
        <v>34</v>
      </c>
      <c r="F44" s="1278"/>
      <c r="G44" s="1278"/>
      <c r="H44" s="1279"/>
      <c r="I44" s="106">
        <v>85</v>
      </c>
      <c r="J44" s="107">
        <v>81</v>
      </c>
      <c r="K44" s="107">
        <v>71</v>
      </c>
      <c r="L44" s="107">
        <v>62</v>
      </c>
      <c r="M44" s="108">
        <v>52</v>
      </c>
    </row>
    <row r="45" spans="2:13" ht="27.75" customHeight="1" x14ac:dyDescent="0.2">
      <c r="B45" s="1274"/>
      <c r="C45" s="1275"/>
      <c r="D45" s="105"/>
      <c r="E45" s="1278" t="s">
        <v>35</v>
      </c>
      <c r="F45" s="1278"/>
      <c r="G45" s="1278"/>
      <c r="H45" s="1279"/>
      <c r="I45" s="106">
        <v>3093</v>
      </c>
      <c r="J45" s="107">
        <v>2915</v>
      </c>
      <c r="K45" s="107">
        <v>2874</v>
      </c>
      <c r="L45" s="107">
        <v>2790</v>
      </c>
      <c r="M45" s="108">
        <v>2758</v>
      </c>
    </row>
    <row r="46" spans="2:13" ht="27.75" customHeight="1" x14ac:dyDescent="0.2">
      <c r="B46" s="1274"/>
      <c r="C46" s="1275"/>
      <c r="D46" s="109"/>
      <c r="E46" s="1278" t="s">
        <v>36</v>
      </c>
      <c r="F46" s="1278"/>
      <c r="G46" s="1278"/>
      <c r="H46" s="1279"/>
      <c r="I46" s="106">
        <v>86</v>
      </c>
      <c r="J46" s="107">
        <v>61</v>
      </c>
      <c r="K46" s="107">
        <v>52</v>
      </c>
      <c r="L46" s="107">
        <v>51</v>
      </c>
      <c r="M46" s="108">
        <v>51</v>
      </c>
    </row>
    <row r="47" spans="2:13" ht="27.75" customHeight="1" x14ac:dyDescent="0.2">
      <c r="B47" s="1274"/>
      <c r="C47" s="1275"/>
      <c r="D47" s="110"/>
      <c r="E47" s="1288" t="s">
        <v>37</v>
      </c>
      <c r="F47" s="1289"/>
      <c r="G47" s="1289"/>
      <c r="H47" s="1290"/>
      <c r="I47" s="106" t="s">
        <v>507</v>
      </c>
      <c r="J47" s="107" t="s">
        <v>507</v>
      </c>
      <c r="K47" s="107" t="s">
        <v>507</v>
      </c>
      <c r="L47" s="107" t="s">
        <v>507</v>
      </c>
      <c r="M47" s="108" t="s">
        <v>507</v>
      </c>
    </row>
    <row r="48" spans="2:13" ht="27.75" customHeight="1" x14ac:dyDescent="0.2">
      <c r="B48" s="1274"/>
      <c r="C48" s="1275"/>
      <c r="D48" s="105"/>
      <c r="E48" s="1278" t="s">
        <v>38</v>
      </c>
      <c r="F48" s="1278"/>
      <c r="G48" s="1278"/>
      <c r="H48" s="1279"/>
      <c r="I48" s="106" t="s">
        <v>507</v>
      </c>
      <c r="J48" s="107" t="s">
        <v>507</v>
      </c>
      <c r="K48" s="107" t="s">
        <v>507</v>
      </c>
      <c r="L48" s="107" t="s">
        <v>507</v>
      </c>
      <c r="M48" s="108" t="s">
        <v>507</v>
      </c>
    </row>
    <row r="49" spans="2:13" ht="27.75" customHeight="1" x14ac:dyDescent="0.2">
      <c r="B49" s="1276"/>
      <c r="C49" s="1277"/>
      <c r="D49" s="105"/>
      <c r="E49" s="1278" t="s">
        <v>39</v>
      </c>
      <c r="F49" s="1278"/>
      <c r="G49" s="1278"/>
      <c r="H49" s="1279"/>
      <c r="I49" s="106" t="s">
        <v>507</v>
      </c>
      <c r="J49" s="107" t="s">
        <v>507</v>
      </c>
      <c r="K49" s="107" t="s">
        <v>507</v>
      </c>
      <c r="L49" s="107" t="s">
        <v>507</v>
      </c>
      <c r="M49" s="108" t="s">
        <v>507</v>
      </c>
    </row>
    <row r="50" spans="2:13" ht="27.75" customHeight="1" x14ac:dyDescent="0.2">
      <c r="B50" s="1272" t="s">
        <v>40</v>
      </c>
      <c r="C50" s="1273"/>
      <c r="D50" s="111"/>
      <c r="E50" s="1278" t="s">
        <v>41</v>
      </c>
      <c r="F50" s="1278"/>
      <c r="G50" s="1278"/>
      <c r="H50" s="1279"/>
      <c r="I50" s="106">
        <v>8299</v>
      </c>
      <c r="J50" s="107">
        <v>7875</v>
      </c>
      <c r="K50" s="107">
        <v>7651</v>
      </c>
      <c r="L50" s="107">
        <v>7228</v>
      </c>
      <c r="M50" s="108">
        <v>6778</v>
      </c>
    </row>
    <row r="51" spans="2:13" ht="27.75" customHeight="1" x14ac:dyDescent="0.2">
      <c r="B51" s="1274"/>
      <c r="C51" s="1275"/>
      <c r="D51" s="105"/>
      <c r="E51" s="1278" t="s">
        <v>42</v>
      </c>
      <c r="F51" s="1278"/>
      <c r="G51" s="1278"/>
      <c r="H51" s="1279"/>
      <c r="I51" s="106">
        <v>4934</v>
      </c>
      <c r="J51" s="107">
        <v>5796</v>
      </c>
      <c r="K51" s="107">
        <v>6776</v>
      </c>
      <c r="L51" s="107">
        <v>7093</v>
      </c>
      <c r="M51" s="108">
        <v>6707</v>
      </c>
    </row>
    <row r="52" spans="2:13" ht="27.75" customHeight="1" x14ac:dyDescent="0.2">
      <c r="B52" s="1276"/>
      <c r="C52" s="1277"/>
      <c r="D52" s="105"/>
      <c r="E52" s="1278" t="s">
        <v>43</v>
      </c>
      <c r="F52" s="1278"/>
      <c r="G52" s="1278"/>
      <c r="H52" s="1279"/>
      <c r="I52" s="106">
        <v>20458</v>
      </c>
      <c r="J52" s="107">
        <v>20302</v>
      </c>
      <c r="K52" s="107">
        <v>19962</v>
      </c>
      <c r="L52" s="107">
        <v>19355</v>
      </c>
      <c r="M52" s="108">
        <v>18745</v>
      </c>
    </row>
    <row r="53" spans="2:13" ht="27.75" customHeight="1" thickBot="1" x14ac:dyDescent="0.25">
      <c r="B53" s="1280" t="s">
        <v>44</v>
      </c>
      <c r="C53" s="1281"/>
      <c r="D53" s="112"/>
      <c r="E53" s="1282" t="s">
        <v>45</v>
      </c>
      <c r="F53" s="1282"/>
      <c r="G53" s="1282"/>
      <c r="H53" s="1283"/>
      <c r="I53" s="113">
        <v>-3275</v>
      </c>
      <c r="J53" s="114">
        <v>-3625</v>
      </c>
      <c r="K53" s="114">
        <v>-4764</v>
      </c>
      <c r="L53" s="114">
        <v>-4463</v>
      </c>
      <c r="M53" s="115">
        <v>-3943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PNEFqX+jZTmMiegbwJSEQOog/Ug6g6jtye8WWs7gefIbldU8t0VLOTy2uOIHJz+QKBiwQP9NEh95nx5RffimQ==" saltValue="4glYEwLyBbUDf3J2/+TN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CW13" sqref="CW13:DA1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550</v>
      </c>
      <c r="G54" s="124" t="s">
        <v>551</v>
      </c>
      <c r="H54" s="125" t="s">
        <v>552</v>
      </c>
    </row>
    <row r="55" spans="2:8" ht="52.5" customHeight="1" x14ac:dyDescent="0.2">
      <c r="B55" s="126"/>
      <c r="C55" s="1299" t="s">
        <v>48</v>
      </c>
      <c r="D55" s="1299"/>
      <c r="E55" s="1300"/>
      <c r="F55" s="127">
        <v>4000</v>
      </c>
      <c r="G55" s="127">
        <v>3504</v>
      </c>
      <c r="H55" s="128">
        <v>2975</v>
      </c>
    </row>
    <row r="56" spans="2:8" ht="52.5" customHeight="1" x14ac:dyDescent="0.2">
      <c r="B56" s="129"/>
      <c r="C56" s="1301" t="s">
        <v>49</v>
      </c>
      <c r="D56" s="1301"/>
      <c r="E56" s="1302"/>
      <c r="F56" s="130">
        <v>382</v>
      </c>
      <c r="G56" s="130">
        <v>349</v>
      </c>
      <c r="H56" s="131">
        <v>328</v>
      </c>
    </row>
    <row r="57" spans="2:8" ht="53.25" customHeight="1" x14ac:dyDescent="0.2">
      <c r="B57" s="129"/>
      <c r="C57" s="1303" t="s">
        <v>50</v>
      </c>
      <c r="D57" s="1303"/>
      <c r="E57" s="1304"/>
      <c r="F57" s="132">
        <v>4063</v>
      </c>
      <c r="G57" s="132">
        <v>4137</v>
      </c>
      <c r="H57" s="133">
        <v>4208</v>
      </c>
    </row>
    <row r="58" spans="2:8" ht="45.75" customHeight="1" x14ac:dyDescent="0.2">
      <c r="B58" s="134"/>
      <c r="C58" s="1291" t="s">
        <v>599</v>
      </c>
      <c r="D58" s="1292"/>
      <c r="E58" s="1293"/>
      <c r="F58" s="135">
        <v>1601</v>
      </c>
      <c r="G58" s="135">
        <v>1651</v>
      </c>
      <c r="H58" s="136">
        <v>1702</v>
      </c>
    </row>
    <row r="59" spans="2:8" ht="45.75" customHeight="1" x14ac:dyDescent="0.2">
      <c r="B59" s="134"/>
      <c r="C59" s="1291" t="s">
        <v>600</v>
      </c>
      <c r="D59" s="1292"/>
      <c r="E59" s="1293"/>
      <c r="F59" s="135">
        <v>1050</v>
      </c>
      <c r="G59" s="135">
        <v>1100</v>
      </c>
      <c r="H59" s="136">
        <v>1150</v>
      </c>
    </row>
    <row r="60" spans="2:8" ht="45.75" customHeight="1" x14ac:dyDescent="0.2">
      <c r="B60" s="134"/>
      <c r="C60" s="1291" t="s">
        <v>601</v>
      </c>
      <c r="D60" s="1292"/>
      <c r="E60" s="1293"/>
      <c r="F60" s="135">
        <v>980</v>
      </c>
      <c r="G60" s="135">
        <v>950</v>
      </c>
      <c r="H60" s="136">
        <v>920</v>
      </c>
    </row>
    <row r="61" spans="2:8" ht="45.75" customHeight="1" x14ac:dyDescent="0.2">
      <c r="B61" s="134"/>
      <c r="C61" s="1291" t="s">
        <v>602</v>
      </c>
      <c r="D61" s="1292"/>
      <c r="E61" s="1293"/>
      <c r="F61" s="135">
        <v>368</v>
      </c>
      <c r="G61" s="135">
        <v>368</v>
      </c>
      <c r="H61" s="136">
        <v>369</v>
      </c>
    </row>
    <row r="62" spans="2:8" ht="45.75" customHeight="1" thickBot="1" x14ac:dyDescent="0.25">
      <c r="B62" s="137"/>
      <c r="C62" s="1294" t="s">
        <v>603</v>
      </c>
      <c r="D62" s="1295"/>
      <c r="E62" s="1296"/>
      <c r="F62" s="138">
        <v>29</v>
      </c>
      <c r="G62" s="138">
        <v>32</v>
      </c>
      <c r="H62" s="139">
        <v>32</v>
      </c>
    </row>
    <row r="63" spans="2:8" ht="52.5" customHeight="1" thickBot="1" x14ac:dyDescent="0.25">
      <c r="B63" s="140"/>
      <c r="C63" s="1297" t="s">
        <v>51</v>
      </c>
      <c r="D63" s="1297"/>
      <c r="E63" s="1298"/>
      <c r="F63" s="141">
        <v>8446</v>
      </c>
      <c r="G63" s="141">
        <v>7990</v>
      </c>
      <c r="H63" s="142">
        <v>7511</v>
      </c>
    </row>
    <row r="64" spans="2:8" ht="15" customHeight="1" x14ac:dyDescent="0.2"/>
    <row r="65" ht="0" hidden="1" customHeight="1" x14ac:dyDescent="0.2"/>
    <row r="66" ht="0" hidden="1" customHeight="1" x14ac:dyDescent="0.2"/>
  </sheetData>
  <sheetProtection algorithmName="SHA-512" hashValue="3IHocRZHXGhWu9/VsG2IpsrnWnDc81wOlEUxUo3gDuhTTNIhaRHp2kLADNWp0Xvk+cYfggJllA2IqnX16NV//Q==" saltValue="3T3NUOLvtkFB3CIumuMb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65" sqref="AN65:DC69"/>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620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611</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548</v>
      </c>
      <c r="BQ50" s="1310"/>
      <c r="BR50" s="1310"/>
      <c r="BS50" s="1310"/>
      <c r="BT50" s="1310"/>
      <c r="BU50" s="1310"/>
      <c r="BV50" s="1310"/>
      <c r="BW50" s="1310"/>
      <c r="BX50" s="1310" t="s">
        <v>549</v>
      </c>
      <c r="BY50" s="1310"/>
      <c r="BZ50" s="1310"/>
      <c r="CA50" s="1310"/>
      <c r="CB50" s="1310"/>
      <c r="CC50" s="1310"/>
      <c r="CD50" s="1310"/>
      <c r="CE50" s="1310"/>
      <c r="CF50" s="1310" t="s">
        <v>550</v>
      </c>
      <c r="CG50" s="1310"/>
      <c r="CH50" s="1310"/>
      <c r="CI50" s="1310"/>
      <c r="CJ50" s="1310"/>
      <c r="CK50" s="1310"/>
      <c r="CL50" s="1310"/>
      <c r="CM50" s="1310"/>
      <c r="CN50" s="1310" t="s">
        <v>551</v>
      </c>
      <c r="CO50" s="1310"/>
      <c r="CP50" s="1310"/>
      <c r="CQ50" s="1310"/>
      <c r="CR50" s="1310"/>
      <c r="CS50" s="1310"/>
      <c r="CT50" s="1310"/>
      <c r="CU50" s="1310"/>
      <c r="CV50" s="1310" t="s">
        <v>552</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612</v>
      </c>
      <c r="AO51" s="1308"/>
      <c r="AP51" s="1308"/>
      <c r="AQ51" s="1308"/>
      <c r="AR51" s="1308"/>
      <c r="AS51" s="1308"/>
      <c r="AT51" s="1308"/>
      <c r="AU51" s="1308"/>
      <c r="AV51" s="1308"/>
      <c r="AW51" s="1308"/>
      <c r="AX51" s="1308"/>
      <c r="AY51" s="1308"/>
      <c r="AZ51" s="1308"/>
      <c r="BA51" s="1308"/>
      <c r="BB51" s="1308" t="s">
        <v>613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65.2</v>
      </c>
      <c r="CG53" s="1305"/>
      <c r="CH53" s="1305"/>
      <c r="CI53" s="1305"/>
      <c r="CJ53" s="1305"/>
      <c r="CK53" s="1305"/>
      <c r="CL53" s="1305"/>
      <c r="CM53" s="1305"/>
      <c r="CN53" s="1305">
        <v>66.400000000000006</v>
      </c>
      <c r="CO53" s="1305"/>
      <c r="CP53" s="1305"/>
      <c r="CQ53" s="1305"/>
      <c r="CR53" s="1305"/>
      <c r="CS53" s="1305"/>
      <c r="CT53" s="1305"/>
      <c r="CU53" s="1305"/>
      <c r="CV53" s="1305">
        <v>66.7</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615</v>
      </c>
      <c r="AO55" s="1310"/>
      <c r="AP55" s="1310"/>
      <c r="AQ55" s="1310"/>
      <c r="AR55" s="1310"/>
      <c r="AS55" s="1310"/>
      <c r="AT55" s="1310"/>
      <c r="AU55" s="1310"/>
      <c r="AV55" s="1310"/>
      <c r="AW55" s="1310"/>
      <c r="AX55" s="1310"/>
      <c r="AY55" s="1310"/>
      <c r="AZ55" s="1310"/>
      <c r="BA55" s="1310"/>
      <c r="BB55" s="1308" t="s">
        <v>613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33.1</v>
      </c>
      <c r="CG55" s="1305"/>
      <c r="CH55" s="1305"/>
      <c r="CI55" s="1305"/>
      <c r="CJ55" s="1305"/>
      <c r="CK55" s="1305"/>
      <c r="CL55" s="1305"/>
      <c r="CM55" s="1305"/>
      <c r="CN55" s="1305">
        <v>31.3</v>
      </c>
      <c r="CO55" s="1305"/>
      <c r="CP55" s="1305"/>
      <c r="CQ55" s="1305"/>
      <c r="CR55" s="1305"/>
      <c r="CS55" s="1305"/>
      <c r="CT55" s="1305"/>
      <c r="CU55" s="1305"/>
      <c r="CV55" s="1305">
        <v>25.3</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57.2</v>
      </c>
      <c r="CG57" s="1305"/>
      <c r="CH57" s="1305"/>
      <c r="CI57" s="1305"/>
      <c r="CJ57" s="1305"/>
      <c r="CK57" s="1305"/>
      <c r="CL57" s="1305"/>
      <c r="CM57" s="1305"/>
      <c r="CN57" s="1305">
        <v>58.5</v>
      </c>
      <c r="CO57" s="1305"/>
      <c r="CP57" s="1305"/>
      <c r="CQ57" s="1305"/>
      <c r="CR57" s="1305"/>
      <c r="CS57" s="1305"/>
      <c r="CT57" s="1305"/>
      <c r="CU57" s="1305"/>
      <c r="CV57" s="1305">
        <v>59.9</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616</v>
      </c>
    </row>
    <row r="64" spans="1:109" ht="13.2" x14ac:dyDescent="0.2">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621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611</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548</v>
      </c>
      <c r="BQ72" s="1310"/>
      <c r="BR72" s="1310"/>
      <c r="BS72" s="1310"/>
      <c r="BT72" s="1310"/>
      <c r="BU72" s="1310"/>
      <c r="BV72" s="1310"/>
      <c r="BW72" s="1310"/>
      <c r="BX72" s="1310" t="s">
        <v>549</v>
      </c>
      <c r="BY72" s="1310"/>
      <c r="BZ72" s="1310"/>
      <c r="CA72" s="1310"/>
      <c r="CB72" s="1310"/>
      <c r="CC72" s="1310"/>
      <c r="CD72" s="1310"/>
      <c r="CE72" s="1310"/>
      <c r="CF72" s="1310" t="s">
        <v>550</v>
      </c>
      <c r="CG72" s="1310"/>
      <c r="CH72" s="1310"/>
      <c r="CI72" s="1310"/>
      <c r="CJ72" s="1310"/>
      <c r="CK72" s="1310"/>
      <c r="CL72" s="1310"/>
      <c r="CM72" s="1310"/>
      <c r="CN72" s="1310" t="s">
        <v>551</v>
      </c>
      <c r="CO72" s="1310"/>
      <c r="CP72" s="1310"/>
      <c r="CQ72" s="1310"/>
      <c r="CR72" s="1310"/>
      <c r="CS72" s="1310"/>
      <c r="CT72" s="1310"/>
      <c r="CU72" s="1310"/>
      <c r="CV72" s="1310" t="s">
        <v>552</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612</v>
      </c>
      <c r="AO73" s="1308"/>
      <c r="AP73" s="1308"/>
      <c r="AQ73" s="1308"/>
      <c r="AR73" s="1308"/>
      <c r="AS73" s="1308"/>
      <c r="AT73" s="1308"/>
      <c r="AU73" s="1308"/>
      <c r="AV73" s="1308"/>
      <c r="AW73" s="1308"/>
      <c r="AX73" s="1308"/>
      <c r="AY73" s="1308"/>
      <c r="AZ73" s="1308"/>
      <c r="BA73" s="1308"/>
      <c r="BB73" s="1308" t="s">
        <v>613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617</v>
      </c>
      <c r="BC75" s="1308"/>
      <c r="BD75" s="1308"/>
      <c r="BE75" s="1308"/>
      <c r="BF75" s="1308"/>
      <c r="BG75" s="1308"/>
      <c r="BH75" s="1308"/>
      <c r="BI75" s="1308"/>
      <c r="BJ75" s="1308"/>
      <c r="BK75" s="1308"/>
      <c r="BL75" s="1308"/>
      <c r="BM75" s="1308"/>
      <c r="BN75" s="1308"/>
      <c r="BO75" s="1308"/>
      <c r="BP75" s="1305">
        <v>3.2</v>
      </c>
      <c r="BQ75" s="1305"/>
      <c r="BR75" s="1305"/>
      <c r="BS75" s="1305"/>
      <c r="BT75" s="1305"/>
      <c r="BU75" s="1305"/>
      <c r="BV75" s="1305"/>
      <c r="BW75" s="1305"/>
      <c r="BX75" s="1305">
        <v>2.4</v>
      </c>
      <c r="BY75" s="1305"/>
      <c r="BZ75" s="1305"/>
      <c r="CA75" s="1305"/>
      <c r="CB75" s="1305"/>
      <c r="CC75" s="1305"/>
      <c r="CD75" s="1305"/>
      <c r="CE75" s="1305"/>
      <c r="CF75" s="1305">
        <v>1.4</v>
      </c>
      <c r="CG75" s="1305"/>
      <c r="CH75" s="1305"/>
      <c r="CI75" s="1305"/>
      <c r="CJ75" s="1305"/>
      <c r="CK75" s="1305"/>
      <c r="CL75" s="1305"/>
      <c r="CM75" s="1305"/>
      <c r="CN75" s="1305">
        <v>1.4</v>
      </c>
      <c r="CO75" s="1305"/>
      <c r="CP75" s="1305"/>
      <c r="CQ75" s="1305"/>
      <c r="CR75" s="1305"/>
      <c r="CS75" s="1305"/>
      <c r="CT75" s="1305"/>
      <c r="CU75" s="1305"/>
      <c r="CV75" s="1305">
        <v>1.1000000000000001</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615</v>
      </c>
      <c r="AO77" s="1310"/>
      <c r="AP77" s="1310"/>
      <c r="AQ77" s="1310"/>
      <c r="AR77" s="1310"/>
      <c r="AS77" s="1310"/>
      <c r="AT77" s="1310"/>
      <c r="AU77" s="1310"/>
      <c r="AV77" s="1310"/>
      <c r="AW77" s="1310"/>
      <c r="AX77" s="1310"/>
      <c r="AY77" s="1310"/>
      <c r="AZ77" s="1310"/>
      <c r="BA77" s="1310"/>
      <c r="BB77" s="1308" t="s">
        <v>613</v>
      </c>
      <c r="BC77" s="1308"/>
      <c r="BD77" s="1308"/>
      <c r="BE77" s="1308"/>
      <c r="BF77" s="1308"/>
      <c r="BG77" s="1308"/>
      <c r="BH77" s="1308"/>
      <c r="BI77" s="1308"/>
      <c r="BJ77" s="1308"/>
      <c r="BK77" s="1308"/>
      <c r="BL77" s="1308"/>
      <c r="BM77" s="1308"/>
      <c r="BN77" s="1308"/>
      <c r="BO77" s="1308"/>
      <c r="BP77" s="1305">
        <v>33</v>
      </c>
      <c r="BQ77" s="1305"/>
      <c r="BR77" s="1305"/>
      <c r="BS77" s="1305"/>
      <c r="BT77" s="1305"/>
      <c r="BU77" s="1305"/>
      <c r="BV77" s="1305"/>
      <c r="BW77" s="1305"/>
      <c r="BX77" s="1305">
        <v>35.700000000000003</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617</v>
      </c>
      <c r="BC79" s="1308"/>
      <c r="BD79" s="1308"/>
      <c r="BE79" s="1308"/>
      <c r="BF79" s="1308"/>
      <c r="BG79" s="1308"/>
      <c r="BH79" s="1308"/>
      <c r="BI79" s="1308"/>
      <c r="BJ79" s="1308"/>
      <c r="BK79" s="1308"/>
      <c r="BL79" s="1308"/>
      <c r="BM79" s="1308"/>
      <c r="BN79" s="1308"/>
      <c r="BO79" s="1308"/>
      <c r="BP79" s="1305">
        <v>8.5</v>
      </c>
      <c r="BQ79" s="1305"/>
      <c r="BR79" s="1305"/>
      <c r="BS79" s="1305"/>
      <c r="BT79" s="1305"/>
      <c r="BU79" s="1305"/>
      <c r="BV79" s="1305"/>
      <c r="BW79" s="1305"/>
      <c r="BX79" s="1305">
        <v>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70" workbookViewId="0">
      <selection activeCell="BJ72" sqref="BJ72"/>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0" zoomScaleNormal="70" zoomScaleSheetLayoutView="55" workbookViewId="0">
      <selection activeCell="CN111" sqref="CN111"/>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545</v>
      </c>
      <c r="G2" s="156"/>
      <c r="H2" s="157"/>
    </row>
    <row r="3" spans="1:8" x14ac:dyDescent="0.2">
      <c r="A3" s="153" t="s">
        <v>538</v>
      </c>
      <c r="B3" s="158"/>
      <c r="C3" s="159"/>
      <c r="D3" s="160">
        <v>50770</v>
      </c>
      <c r="E3" s="161"/>
      <c r="F3" s="162">
        <v>65988</v>
      </c>
      <c r="G3" s="163"/>
      <c r="H3" s="164"/>
    </row>
    <row r="4" spans="1:8" x14ac:dyDescent="0.2">
      <c r="A4" s="165"/>
      <c r="B4" s="166"/>
      <c r="C4" s="167"/>
      <c r="D4" s="168">
        <v>34584</v>
      </c>
      <c r="E4" s="169"/>
      <c r="F4" s="170">
        <v>36473</v>
      </c>
      <c r="G4" s="171"/>
      <c r="H4" s="172"/>
    </row>
    <row r="5" spans="1:8" x14ac:dyDescent="0.2">
      <c r="A5" s="153" t="s">
        <v>540</v>
      </c>
      <c r="B5" s="158"/>
      <c r="C5" s="159"/>
      <c r="D5" s="160">
        <v>45328</v>
      </c>
      <c r="E5" s="161"/>
      <c r="F5" s="162">
        <v>77507</v>
      </c>
      <c r="G5" s="163"/>
      <c r="H5" s="164"/>
    </row>
    <row r="6" spans="1:8" x14ac:dyDescent="0.2">
      <c r="A6" s="165"/>
      <c r="B6" s="166"/>
      <c r="C6" s="167"/>
      <c r="D6" s="168">
        <v>37707</v>
      </c>
      <c r="E6" s="169"/>
      <c r="F6" s="170">
        <v>42788</v>
      </c>
      <c r="G6" s="171"/>
      <c r="H6" s="172"/>
    </row>
    <row r="7" spans="1:8" x14ac:dyDescent="0.2">
      <c r="A7" s="153" t="s">
        <v>541</v>
      </c>
      <c r="B7" s="158"/>
      <c r="C7" s="159"/>
      <c r="D7" s="160">
        <v>43709</v>
      </c>
      <c r="E7" s="161"/>
      <c r="F7" s="162">
        <v>57295</v>
      </c>
      <c r="G7" s="163"/>
      <c r="H7" s="164"/>
    </row>
    <row r="8" spans="1:8" x14ac:dyDescent="0.2">
      <c r="A8" s="165"/>
      <c r="B8" s="166"/>
      <c r="C8" s="167"/>
      <c r="D8" s="168">
        <v>34795</v>
      </c>
      <c r="E8" s="169"/>
      <c r="F8" s="170">
        <v>32771</v>
      </c>
      <c r="G8" s="171"/>
      <c r="H8" s="172"/>
    </row>
    <row r="9" spans="1:8" x14ac:dyDescent="0.2">
      <c r="A9" s="153" t="s">
        <v>542</v>
      </c>
      <c r="B9" s="158"/>
      <c r="C9" s="159"/>
      <c r="D9" s="160">
        <v>52110</v>
      </c>
      <c r="E9" s="161"/>
      <c r="F9" s="162">
        <v>54110</v>
      </c>
      <c r="G9" s="163"/>
      <c r="H9" s="164"/>
    </row>
    <row r="10" spans="1:8" x14ac:dyDescent="0.2">
      <c r="A10" s="165"/>
      <c r="B10" s="166"/>
      <c r="C10" s="167"/>
      <c r="D10" s="168">
        <v>41241</v>
      </c>
      <c r="E10" s="169"/>
      <c r="F10" s="170">
        <v>30620</v>
      </c>
      <c r="G10" s="171"/>
      <c r="H10" s="172"/>
    </row>
    <row r="11" spans="1:8" x14ac:dyDescent="0.2">
      <c r="A11" s="153" t="s">
        <v>543</v>
      </c>
      <c r="B11" s="158"/>
      <c r="C11" s="159"/>
      <c r="D11" s="160">
        <v>44003</v>
      </c>
      <c r="E11" s="161"/>
      <c r="F11" s="162">
        <v>54684</v>
      </c>
      <c r="G11" s="163"/>
      <c r="H11" s="164"/>
    </row>
    <row r="12" spans="1:8" x14ac:dyDescent="0.2">
      <c r="A12" s="165"/>
      <c r="B12" s="166"/>
      <c r="C12" s="173"/>
      <c r="D12" s="168">
        <v>37788</v>
      </c>
      <c r="E12" s="169"/>
      <c r="F12" s="170">
        <v>32829</v>
      </c>
      <c r="G12" s="171"/>
      <c r="H12" s="172"/>
    </row>
    <row r="13" spans="1:8" x14ac:dyDescent="0.2">
      <c r="A13" s="153"/>
      <c r="B13" s="158"/>
      <c r="C13" s="174"/>
      <c r="D13" s="175">
        <v>47184</v>
      </c>
      <c r="E13" s="176"/>
      <c r="F13" s="177">
        <v>61917</v>
      </c>
      <c r="G13" s="178"/>
      <c r="H13" s="164"/>
    </row>
    <row r="14" spans="1:8" x14ac:dyDescent="0.2">
      <c r="A14" s="165"/>
      <c r="B14" s="166"/>
      <c r="C14" s="167"/>
      <c r="D14" s="168">
        <v>37223</v>
      </c>
      <c r="E14" s="169"/>
      <c r="F14" s="170">
        <v>35096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5.62</v>
      </c>
      <c r="C19" s="179">
        <f>ROUND(VALUE(SUBSTITUTE(実質収支比率等に係る経年分析!G$48,"▲","-")),2)</f>
        <v>7.54</v>
      </c>
      <c r="D19" s="179">
        <f>ROUND(VALUE(SUBSTITUTE(実質収支比率等に係る経年分析!H$48,"▲","-")),2)</f>
        <v>2.56</v>
      </c>
      <c r="E19" s="179">
        <f>ROUND(VALUE(SUBSTITUTE(実質収支比率等に係る経年分析!I$48,"▲","-")),2)</f>
        <v>5.25</v>
      </c>
      <c r="F19" s="179">
        <f>ROUND(VALUE(SUBSTITUTE(実質収支比率等に係る経年分析!J$48,"▲","-")),2)</f>
        <v>7.73</v>
      </c>
    </row>
    <row r="20" spans="1:11" x14ac:dyDescent="0.2">
      <c r="A20" s="179" t="s">
        <v>55</v>
      </c>
      <c r="B20" s="179">
        <f>ROUND(VALUE(SUBSTITUTE(実質収支比率等に係る経年分析!F$47,"▲","-")),2)</f>
        <v>34.47</v>
      </c>
      <c r="C20" s="179">
        <f>ROUND(VALUE(SUBSTITUTE(実質収支比率等に係る経年分析!G$47,"▲","-")),2)</f>
        <v>33.26</v>
      </c>
      <c r="D20" s="179">
        <f>ROUND(VALUE(SUBSTITUTE(実質収支比率等に係る経年分析!H$47,"▲","-")),2)</f>
        <v>30.93</v>
      </c>
      <c r="E20" s="179">
        <f>ROUND(VALUE(SUBSTITUTE(実質収支比率等に係る経年分析!I$47,"▲","-")),2)</f>
        <v>27.15</v>
      </c>
      <c r="F20" s="179">
        <f>ROUND(VALUE(SUBSTITUTE(実質収支比率等に係る経年分析!J$47,"▲","-")),2)</f>
        <v>22.59</v>
      </c>
    </row>
    <row r="21" spans="1:11" x14ac:dyDescent="0.2">
      <c r="A21" s="179" t="s">
        <v>56</v>
      </c>
      <c r="B21" s="179">
        <f>IF(ISNUMBER(VALUE(SUBSTITUTE(実質収支比率等に係る経年分析!F$49,"▲","-"))),ROUND(VALUE(SUBSTITUTE(実質収支比率等に係る経年分析!F$49,"▲","-")),2),NA())</f>
        <v>-6.11</v>
      </c>
      <c r="C21" s="179">
        <f>IF(ISNUMBER(VALUE(SUBSTITUTE(実質収支比率等に係る経年分析!G$49,"▲","-"))),ROUND(VALUE(SUBSTITUTE(実質収支比率等に係る経年分析!G$49,"▲","-")),2),NA())</f>
        <v>-2.42</v>
      </c>
      <c r="D21" s="179">
        <f>IF(ISNUMBER(VALUE(SUBSTITUTE(実質収支比率等に係る経年分析!H$49,"▲","-"))),ROUND(VALUE(SUBSTITUTE(実質収支比率等に係る経年分析!H$49,"▲","-")),2),NA())</f>
        <v>-10.87</v>
      </c>
      <c r="E21" s="179">
        <f>IF(ISNUMBER(VALUE(SUBSTITUTE(実質収支比率等に係る経年分析!I$49,"▲","-"))),ROUND(VALUE(SUBSTITUTE(実質収支比率等に係る経年分析!I$49,"▲","-")),2),NA())</f>
        <v>-2.48</v>
      </c>
      <c r="F21" s="179">
        <f>IF(ISNUMBER(VALUE(SUBSTITUTE(実質収支比率等に係る経年分析!J$49,"▲","-"))),ROUND(VALUE(SUBSTITUTE(実質収支比率等に係る経年分析!J$49,"▲","-")),2),NA())</f>
        <v>-4.01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0.97</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0.17</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2">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2">
      <c r="A32" s="180" t="str">
        <f>IF(連結実質赤字比率に係る赤字・黒字の構成分析!C$38="",NA(),連結実質赤字比率に係る赤字・黒字の構成分析!C$38)</f>
        <v>工業用水道事業会計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1.1399999999999999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1.91</v>
      </c>
    </row>
    <row r="33" spans="1:16" x14ac:dyDescent="0.2">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2.4300000000000002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2.52</v>
      </c>
    </row>
    <row r="34" spans="1:16" x14ac:dyDescent="0.2">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4.42</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5.0199999999999996</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2.5499999999999998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2859</v>
      </c>
      <c r="E42" s="181"/>
      <c r="F42" s="181"/>
      <c r="G42" s="181">
        <f>'実質公債費比率（分子）の構造'!L$52</f>
        <v>2716</v>
      </c>
      <c r="H42" s="181"/>
      <c r="I42" s="181"/>
      <c r="J42" s="181">
        <f>'実質公債費比率（分子）の構造'!M$52</f>
        <v>2724</v>
      </c>
      <c r="K42" s="181"/>
      <c r="L42" s="181"/>
      <c r="M42" s="181">
        <f>'実質公債費比率（分子）の構造'!N$52</f>
        <v>2715</v>
      </c>
      <c r="N42" s="181"/>
      <c r="O42" s="181"/>
      <c r="P42" s="181">
        <f>'実質公債費比率（分子）の構造'!O$52</f>
        <v>2779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v>
      </c>
      <c r="C44" s="181"/>
      <c r="D44" s="181"/>
      <c r="E44" s="181">
        <f>'実質公債費比率（分子）の構造'!L$50</f>
        <v>1</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610</v>
      </c>
      <c r="C46" s="181"/>
      <c r="D46" s="181"/>
      <c r="E46" s="181">
        <f>'実質公債費比率（分子）の構造'!L$48</f>
        <v>715</v>
      </c>
      <c r="F46" s="181"/>
      <c r="G46" s="181"/>
      <c r="H46" s="181">
        <f>'実質公債費比率（分子）の構造'!M$48</f>
        <v>643</v>
      </c>
      <c r="I46" s="181"/>
      <c r="J46" s="181"/>
      <c r="K46" s="181">
        <f>'実質公債費比率（分子）の構造'!N$48</f>
        <v>651</v>
      </c>
      <c r="L46" s="181"/>
      <c r="M46" s="181"/>
      <c r="N46" s="181">
        <f>'実質公債費比率（分子）の構造'!O$48</f>
        <v>689</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2398</v>
      </c>
      <c r="C49" s="181"/>
      <c r="D49" s="181"/>
      <c r="E49" s="181">
        <f>'実質公債費比率（分子）の構造'!L$45</f>
        <v>2216</v>
      </c>
      <c r="F49" s="181"/>
      <c r="G49" s="181"/>
      <c r="H49" s="181">
        <f>'実質公債費比率（分子）の構造'!M$45</f>
        <v>2178</v>
      </c>
      <c r="I49" s="181"/>
      <c r="J49" s="181"/>
      <c r="K49" s="181">
        <f>'実質公債費比率（分子）の構造'!N$45</f>
        <v>2226</v>
      </c>
      <c r="L49" s="181"/>
      <c r="M49" s="181"/>
      <c r="N49" s="181">
        <f>'実質公債費比率（分子）の構造'!O$45</f>
        <v>2221</v>
      </c>
      <c r="O49" s="181"/>
      <c r="P49" s="181"/>
    </row>
    <row r="50" spans="1:16" x14ac:dyDescent="0.2">
      <c r="A50" s="181" t="s">
        <v>71</v>
      </c>
      <c r="B50" s="181" t="e">
        <f>NA()</f>
        <v>#N/A</v>
      </c>
      <c r="C50" s="181">
        <f>IF(ISNUMBER('実質公債費比率（分子）の構造'!K$53),'実質公債費比率（分子）の構造'!K$53,NA())</f>
        <v>150</v>
      </c>
      <c r="D50" s="181" t="e">
        <f>NA()</f>
        <v>#N/A</v>
      </c>
      <c r="E50" s="181" t="e">
        <f>NA()</f>
        <v>#N/A</v>
      </c>
      <c r="F50" s="181">
        <f>IF(ISNUMBER('実質公債費比率（分子）の構造'!L$53),'実質公債費比率（分子）の構造'!L$53,NA())</f>
        <v>216</v>
      </c>
      <c r="G50" s="181" t="e">
        <f>NA()</f>
        <v>#N/A</v>
      </c>
      <c r="H50" s="181" t="e">
        <f>NA()</f>
        <v>#N/A</v>
      </c>
      <c r="I50" s="181">
        <f>IF(ISNUMBER('実質公債費比率（分子）の構造'!M$53),'実質公債費比率（分子）の構造'!M$53,NA())</f>
        <v>97</v>
      </c>
      <c r="J50" s="181" t="e">
        <f>NA()</f>
        <v>#N/A</v>
      </c>
      <c r="K50" s="181" t="e">
        <f>NA()</f>
        <v>#N/A</v>
      </c>
      <c r="L50" s="181">
        <f>IF(ISNUMBER('実質公債費比率（分子）の構造'!N$53),'実質公債費比率（分子）の構造'!N$53,NA())</f>
        <v>162</v>
      </c>
      <c r="M50" s="181" t="e">
        <f>NA()</f>
        <v>#N/A</v>
      </c>
      <c r="N50" s="181" t="e">
        <f>NA()</f>
        <v>#N/A</v>
      </c>
      <c r="O50" s="181">
        <f>IF(ISNUMBER('実質公債費比率（分子）の構造'!O$53),'実質公債費比率（分子）の構造'!O$53,NA())</f>
        <v>131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20458</v>
      </c>
      <c r="E56" s="180"/>
      <c r="F56" s="180"/>
      <c r="G56" s="180">
        <f>'将来負担比率（分子）の構造'!J$52</f>
        <v>20302</v>
      </c>
      <c r="H56" s="180"/>
      <c r="I56" s="180"/>
      <c r="J56" s="180">
        <f>'将来負担比率（分子）の構造'!K$52</f>
        <v>19962</v>
      </c>
      <c r="K56" s="180"/>
      <c r="L56" s="180"/>
      <c r="M56" s="180">
        <f>'将来負担比率（分子）の構造'!L$52</f>
        <v>19355</v>
      </c>
      <c r="N56" s="180"/>
      <c r="O56" s="180"/>
      <c r="P56" s="180">
        <f>'将来負担比率（分子）の構造'!M$52</f>
        <v>18745</v>
      </c>
    </row>
    <row r="57" spans="1:16" x14ac:dyDescent="0.2">
      <c r="A57" s="180" t="s">
        <v>42</v>
      </c>
      <c r="B57" s="180"/>
      <c r="C57" s="180"/>
      <c r="D57" s="180">
        <f>'将来負担比率（分子）の構造'!I$51</f>
        <v>4934</v>
      </c>
      <c r="E57" s="180"/>
      <c r="F57" s="180"/>
      <c r="G57" s="180">
        <f>'将来負担比率（分子）の構造'!J$51</f>
        <v>5796</v>
      </c>
      <c r="H57" s="180"/>
      <c r="I57" s="180"/>
      <c r="J57" s="180">
        <f>'将来負担比率（分子）の構造'!K$51</f>
        <v>6776</v>
      </c>
      <c r="K57" s="180"/>
      <c r="L57" s="180"/>
      <c r="M57" s="180">
        <f>'将来負担比率（分子）の構造'!L$51</f>
        <v>7093</v>
      </c>
      <c r="N57" s="180"/>
      <c r="O57" s="180"/>
      <c r="P57" s="180">
        <f>'将来負担比率（分子）の構造'!M$51</f>
        <v>6707</v>
      </c>
    </row>
    <row r="58" spans="1:16" x14ac:dyDescent="0.2">
      <c r="A58" s="180" t="s">
        <v>41</v>
      </c>
      <c r="B58" s="180"/>
      <c r="C58" s="180"/>
      <c r="D58" s="180">
        <f>'将来負担比率（分子）の構造'!I$50</f>
        <v>8299</v>
      </c>
      <c r="E58" s="180"/>
      <c r="F58" s="180"/>
      <c r="G58" s="180">
        <f>'将来負担比率（分子）の構造'!J$50</f>
        <v>7875</v>
      </c>
      <c r="H58" s="180"/>
      <c r="I58" s="180"/>
      <c r="J58" s="180">
        <f>'将来負担比率（分子）の構造'!K$50</f>
        <v>7651</v>
      </c>
      <c r="K58" s="180"/>
      <c r="L58" s="180"/>
      <c r="M58" s="180">
        <f>'将来負担比率（分子）の構造'!L$50</f>
        <v>7228</v>
      </c>
      <c r="N58" s="180"/>
      <c r="O58" s="180"/>
      <c r="P58" s="180">
        <f>'将来負担比率（分子）の構造'!M$50</f>
        <v>6778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86</v>
      </c>
      <c r="C61" s="180"/>
      <c r="D61" s="180"/>
      <c r="E61" s="180">
        <f>'将来負担比率（分子）の構造'!J$46</f>
        <v>61</v>
      </c>
      <c r="F61" s="180"/>
      <c r="G61" s="180"/>
      <c r="H61" s="180">
        <f>'将来負担比率（分子）の構造'!K$46</f>
        <v>52</v>
      </c>
      <c r="I61" s="180"/>
      <c r="J61" s="180"/>
      <c r="K61" s="180">
        <f>'将来負担比率（分子）の構造'!L$46</f>
        <v>51</v>
      </c>
      <c r="L61" s="180"/>
      <c r="M61" s="180"/>
      <c r="N61" s="180">
        <f>'将来負担比率（分子）の構造'!M$46</f>
        <v>51</v>
      </c>
      <c r="O61" s="180"/>
      <c r="P61" s="180"/>
    </row>
    <row r="62" spans="1:16" x14ac:dyDescent="0.2">
      <c r="A62" s="180" t="s">
        <v>35</v>
      </c>
      <c r="B62" s="180">
        <f>'将来負担比率（分子）の構造'!I$45</f>
        <v>3093</v>
      </c>
      <c r="C62" s="180"/>
      <c r="D62" s="180"/>
      <c r="E62" s="180">
        <f>'将来負担比率（分子）の構造'!J$45</f>
        <v>2915</v>
      </c>
      <c r="F62" s="180"/>
      <c r="G62" s="180"/>
      <c r="H62" s="180">
        <f>'将来負担比率（分子）の構造'!K$45</f>
        <v>2874</v>
      </c>
      <c r="I62" s="180"/>
      <c r="J62" s="180"/>
      <c r="K62" s="180">
        <f>'将来負担比率（分子）の構造'!L$45</f>
        <v>2790</v>
      </c>
      <c r="L62" s="180"/>
      <c r="M62" s="180"/>
      <c r="N62" s="180">
        <f>'将来負担比率（分子）の構造'!M$45</f>
        <v>2758</v>
      </c>
      <c r="O62" s="180"/>
      <c r="P62" s="180"/>
    </row>
    <row r="63" spans="1:16" x14ac:dyDescent="0.2">
      <c r="A63" s="180" t="s">
        <v>34</v>
      </c>
      <c r="B63" s="180">
        <f>'将来負担比率（分子）の構造'!I$44</f>
        <v>85</v>
      </c>
      <c r="C63" s="180"/>
      <c r="D63" s="180"/>
      <c r="E63" s="180">
        <f>'将来負担比率（分子）の構造'!J$44</f>
        <v>81</v>
      </c>
      <c r="F63" s="180"/>
      <c r="G63" s="180"/>
      <c r="H63" s="180">
        <f>'将来負担比率（分子）の構造'!K$44</f>
        <v>71</v>
      </c>
      <c r="I63" s="180"/>
      <c r="J63" s="180"/>
      <c r="K63" s="180">
        <f>'将来負担比率（分子）の構造'!L$44</f>
        <v>62</v>
      </c>
      <c r="L63" s="180"/>
      <c r="M63" s="180"/>
      <c r="N63" s="180">
        <f>'将来負担比率（分子）の構造'!M$44</f>
        <v>52</v>
      </c>
      <c r="O63" s="180"/>
      <c r="P63" s="180"/>
    </row>
    <row r="64" spans="1:16" x14ac:dyDescent="0.2">
      <c r="A64" s="180" t="s">
        <v>33</v>
      </c>
      <c r="B64" s="180">
        <f>'将来負担比率（分子）の構造'!I$43</f>
        <v>9776</v>
      </c>
      <c r="C64" s="180"/>
      <c r="D64" s="180"/>
      <c r="E64" s="180">
        <f>'将来負担比率（分子）の構造'!J$43</f>
        <v>10276</v>
      </c>
      <c r="F64" s="180"/>
      <c r="G64" s="180"/>
      <c r="H64" s="180">
        <f>'将来負担比率（分子）の構造'!K$43</f>
        <v>10209</v>
      </c>
      <c r="I64" s="180"/>
      <c r="J64" s="180"/>
      <c r="K64" s="180">
        <f>'将来負担比率（分子）の構造'!L$43</f>
        <v>10023</v>
      </c>
      <c r="L64" s="180"/>
      <c r="M64" s="180"/>
      <c r="N64" s="180">
        <f>'将来負担比率（分子）の構造'!M$43</f>
        <v>9487</v>
      </c>
      <c r="O64" s="180"/>
      <c r="P64" s="180"/>
    </row>
    <row r="65" spans="1:16" x14ac:dyDescent="0.2">
      <c r="A65" s="180" t="s">
        <v>32</v>
      </c>
      <c r="B65" s="180">
        <f>'将来負担比率（分子）の構造'!I$42</f>
        <v>1</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17375</v>
      </c>
      <c r="C66" s="180"/>
      <c r="D66" s="180"/>
      <c r="E66" s="180">
        <f>'将来負担比率（分子）の構造'!J$41</f>
        <v>17015</v>
      </c>
      <c r="F66" s="180"/>
      <c r="G66" s="180"/>
      <c r="H66" s="180">
        <f>'将来負担比率（分子）の構造'!K$41</f>
        <v>16420</v>
      </c>
      <c r="I66" s="180"/>
      <c r="J66" s="180"/>
      <c r="K66" s="180">
        <f>'将来負担比率（分子）の構造'!L$41</f>
        <v>16285</v>
      </c>
      <c r="L66" s="180"/>
      <c r="M66" s="180"/>
      <c r="N66" s="180">
        <f>'将来負担比率（分子）の構造'!M$41</f>
        <v>15939</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4000</v>
      </c>
      <c r="C72" s="184">
        <f>基金残高に係る経年分析!G55</f>
        <v>3504</v>
      </c>
      <c r="D72" s="184">
        <f>基金残高に係る経年分析!H55</f>
        <v>2975</v>
      </c>
    </row>
    <row r="73" spans="1:16" x14ac:dyDescent="0.2">
      <c r="A73" s="183" t="s">
        <v>78</v>
      </c>
      <c r="B73" s="184">
        <f>基金残高に係る経年分析!F56</f>
        <v>382</v>
      </c>
      <c r="C73" s="184">
        <f>基金残高に係る経年分析!G56</f>
        <v>349</v>
      </c>
      <c r="D73" s="184">
        <f>基金残高に係る経年分析!H56</f>
        <v>328</v>
      </c>
    </row>
    <row r="74" spans="1:16" x14ac:dyDescent="0.2">
      <c r="A74" s="183" t="s">
        <v>79</v>
      </c>
      <c r="B74" s="184">
        <f>基金残高に係る経年分析!F57</f>
        <v>4063</v>
      </c>
      <c r="C74" s="184">
        <f>基金残高に係る経年分析!G57</f>
        <v>4137</v>
      </c>
      <c r="D74" s="184">
        <f>基金残高に係る経年分析!H57</f>
        <v>4208</v>
      </c>
    </row>
  </sheetData>
  <sheetProtection algorithmName="SHA-512" hashValue="TbOXxxNXWwJ/yVHPJC1NqAiNgPAgL1fHq4lQYOUVhpoIGzJbSXJJVjiWzIMia66/+d42oWt50bdpJwVhcZzvkQ==" saltValue="ZQA0z8UNckUIMYRGK7Yr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224</v>
      </c>
      <c r="C5" s="761"/>
      <c r="D5" s="761"/>
      <c r="E5" s="761"/>
      <c r="F5" s="761"/>
      <c r="G5" s="761"/>
      <c r="H5" s="761"/>
      <c r="I5" s="761"/>
      <c r="J5" s="761"/>
      <c r="K5" s="761"/>
      <c r="L5" s="761"/>
      <c r="M5" s="761"/>
      <c r="N5" s="761"/>
      <c r="O5" s="761"/>
      <c r="P5" s="761"/>
      <c r="Q5" s="762"/>
      <c r="R5" s="726">
        <v>10897517</v>
      </c>
      <c r="S5" s="727"/>
      <c r="T5" s="727"/>
      <c r="U5" s="727"/>
      <c r="V5" s="727"/>
      <c r="W5" s="727"/>
      <c r="X5" s="727"/>
      <c r="Y5" s="773"/>
      <c r="Z5" s="791">
        <v>50.6</v>
      </c>
      <c r="AA5" s="791"/>
      <c r="AB5" s="791"/>
      <c r="AC5" s="791"/>
      <c r="AD5" s="792">
        <v>10166503</v>
      </c>
      <c r="AE5" s="792"/>
      <c r="AF5" s="792"/>
      <c r="AG5" s="792"/>
      <c r="AH5" s="792"/>
      <c r="AI5" s="792"/>
      <c r="AJ5" s="792"/>
      <c r="AK5" s="792"/>
      <c r="AL5" s="774">
        <v>79.400000000000006</v>
      </c>
      <c r="AM5" s="743"/>
      <c r="AN5" s="743"/>
      <c r="AO5" s="775"/>
      <c r="AP5" s="760" t="s">
        <v>225</v>
      </c>
      <c r="AQ5" s="761"/>
      <c r="AR5" s="761"/>
      <c r="AS5" s="761"/>
      <c r="AT5" s="761"/>
      <c r="AU5" s="761"/>
      <c r="AV5" s="761"/>
      <c r="AW5" s="761"/>
      <c r="AX5" s="761"/>
      <c r="AY5" s="761"/>
      <c r="AZ5" s="761"/>
      <c r="BA5" s="761"/>
      <c r="BB5" s="761"/>
      <c r="BC5" s="761"/>
      <c r="BD5" s="761"/>
      <c r="BE5" s="761"/>
      <c r="BF5" s="762"/>
      <c r="BG5" s="661">
        <v>10164109</v>
      </c>
      <c r="BH5" s="664"/>
      <c r="BI5" s="664"/>
      <c r="BJ5" s="664"/>
      <c r="BK5" s="664"/>
      <c r="BL5" s="664"/>
      <c r="BM5" s="664"/>
      <c r="BN5" s="665"/>
      <c r="BO5" s="723">
        <v>93.3</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185807</v>
      </c>
      <c r="S6" s="664"/>
      <c r="T6" s="664"/>
      <c r="U6" s="664"/>
      <c r="V6" s="664"/>
      <c r="W6" s="664"/>
      <c r="X6" s="664"/>
      <c r="Y6" s="665"/>
      <c r="Z6" s="723">
        <v>0.9</v>
      </c>
      <c r="AA6" s="723"/>
      <c r="AB6" s="723"/>
      <c r="AC6" s="723"/>
      <c r="AD6" s="724">
        <v>185807</v>
      </c>
      <c r="AE6" s="724"/>
      <c r="AF6" s="724"/>
      <c r="AG6" s="724"/>
      <c r="AH6" s="724"/>
      <c r="AI6" s="724"/>
      <c r="AJ6" s="724"/>
      <c r="AK6" s="724"/>
      <c r="AL6" s="666">
        <v>1.5</v>
      </c>
      <c r="AM6" s="667"/>
      <c r="AN6" s="667"/>
      <c r="AO6" s="725"/>
      <c r="AP6" s="658" t="s">
        <v>231</v>
      </c>
      <c r="AQ6" s="659"/>
      <c r="AR6" s="659"/>
      <c r="AS6" s="659"/>
      <c r="AT6" s="659"/>
      <c r="AU6" s="659"/>
      <c r="AV6" s="659"/>
      <c r="AW6" s="659"/>
      <c r="AX6" s="659"/>
      <c r="AY6" s="659"/>
      <c r="AZ6" s="659"/>
      <c r="BA6" s="659"/>
      <c r="BB6" s="659"/>
      <c r="BC6" s="659"/>
      <c r="BD6" s="659"/>
      <c r="BE6" s="659"/>
      <c r="BF6" s="660"/>
      <c r="BG6" s="661">
        <v>10164109</v>
      </c>
      <c r="BH6" s="664"/>
      <c r="BI6" s="664"/>
      <c r="BJ6" s="664"/>
      <c r="BK6" s="664"/>
      <c r="BL6" s="664"/>
      <c r="BM6" s="664"/>
      <c r="BN6" s="665"/>
      <c r="BO6" s="723">
        <v>93.3</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229392</v>
      </c>
      <c r="CS6" s="664"/>
      <c r="CT6" s="664"/>
      <c r="CU6" s="664"/>
      <c r="CV6" s="664"/>
      <c r="CW6" s="664"/>
      <c r="CX6" s="664"/>
      <c r="CY6" s="665"/>
      <c r="CZ6" s="774">
        <v>1.1000000000000001</v>
      </c>
      <c r="DA6" s="743"/>
      <c r="DB6" s="743"/>
      <c r="DC6" s="777"/>
      <c r="DD6" s="669" t="s">
        <v>226</v>
      </c>
      <c r="DE6" s="664"/>
      <c r="DF6" s="664"/>
      <c r="DG6" s="664"/>
      <c r="DH6" s="664"/>
      <c r="DI6" s="664"/>
      <c r="DJ6" s="664"/>
      <c r="DK6" s="664"/>
      <c r="DL6" s="664"/>
      <c r="DM6" s="664"/>
      <c r="DN6" s="664"/>
      <c r="DO6" s="664"/>
      <c r="DP6" s="665"/>
      <c r="DQ6" s="669">
        <v>229175</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15397</v>
      </c>
      <c r="S7" s="664"/>
      <c r="T7" s="664"/>
      <c r="U7" s="664"/>
      <c r="V7" s="664"/>
      <c r="W7" s="664"/>
      <c r="X7" s="664"/>
      <c r="Y7" s="665"/>
      <c r="Z7" s="723">
        <v>0.1</v>
      </c>
      <c r="AA7" s="723"/>
      <c r="AB7" s="723"/>
      <c r="AC7" s="723"/>
      <c r="AD7" s="724">
        <v>15397</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3646037</v>
      </c>
      <c r="BH7" s="664"/>
      <c r="BI7" s="664"/>
      <c r="BJ7" s="664"/>
      <c r="BK7" s="664"/>
      <c r="BL7" s="664"/>
      <c r="BM7" s="664"/>
      <c r="BN7" s="665"/>
      <c r="BO7" s="723">
        <v>33.5</v>
      </c>
      <c r="BP7" s="723"/>
      <c r="BQ7" s="723"/>
      <c r="BR7" s="723"/>
      <c r="BS7" s="724" t="s">
        <v>226</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2104808</v>
      </c>
      <c r="CS7" s="664"/>
      <c r="CT7" s="664"/>
      <c r="CU7" s="664"/>
      <c r="CV7" s="664"/>
      <c r="CW7" s="664"/>
      <c r="CX7" s="664"/>
      <c r="CY7" s="665"/>
      <c r="CZ7" s="723">
        <v>10.4</v>
      </c>
      <c r="DA7" s="723"/>
      <c r="DB7" s="723"/>
      <c r="DC7" s="723"/>
      <c r="DD7" s="669">
        <v>87295</v>
      </c>
      <c r="DE7" s="664"/>
      <c r="DF7" s="664"/>
      <c r="DG7" s="664"/>
      <c r="DH7" s="664"/>
      <c r="DI7" s="664"/>
      <c r="DJ7" s="664"/>
      <c r="DK7" s="664"/>
      <c r="DL7" s="664"/>
      <c r="DM7" s="664"/>
      <c r="DN7" s="664"/>
      <c r="DO7" s="664"/>
      <c r="DP7" s="665"/>
      <c r="DQ7" s="669">
        <v>1792439</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31005</v>
      </c>
      <c r="S8" s="664"/>
      <c r="T8" s="664"/>
      <c r="U8" s="664"/>
      <c r="V8" s="664"/>
      <c r="W8" s="664"/>
      <c r="X8" s="664"/>
      <c r="Y8" s="665"/>
      <c r="Z8" s="723">
        <v>0.1</v>
      </c>
      <c r="AA8" s="723"/>
      <c r="AB8" s="723"/>
      <c r="AC8" s="723"/>
      <c r="AD8" s="724">
        <v>31005</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90315</v>
      </c>
      <c r="BH8" s="664"/>
      <c r="BI8" s="664"/>
      <c r="BJ8" s="664"/>
      <c r="BK8" s="664"/>
      <c r="BL8" s="664"/>
      <c r="BM8" s="664"/>
      <c r="BN8" s="665"/>
      <c r="BO8" s="723">
        <v>0.8</v>
      </c>
      <c r="BP8" s="723"/>
      <c r="BQ8" s="723"/>
      <c r="BR8" s="723"/>
      <c r="BS8" s="669" t="s">
        <v>232</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6619355</v>
      </c>
      <c r="CS8" s="664"/>
      <c r="CT8" s="664"/>
      <c r="CU8" s="664"/>
      <c r="CV8" s="664"/>
      <c r="CW8" s="664"/>
      <c r="CX8" s="664"/>
      <c r="CY8" s="665"/>
      <c r="CZ8" s="723">
        <v>32.6</v>
      </c>
      <c r="DA8" s="723"/>
      <c r="DB8" s="723"/>
      <c r="DC8" s="723"/>
      <c r="DD8" s="669">
        <v>31088</v>
      </c>
      <c r="DE8" s="664"/>
      <c r="DF8" s="664"/>
      <c r="DG8" s="664"/>
      <c r="DH8" s="664"/>
      <c r="DI8" s="664"/>
      <c r="DJ8" s="664"/>
      <c r="DK8" s="664"/>
      <c r="DL8" s="664"/>
      <c r="DM8" s="664"/>
      <c r="DN8" s="664"/>
      <c r="DO8" s="664"/>
      <c r="DP8" s="665"/>
      <c r="DQ8" s="669">
        <v>3419937</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24897</v>
      </c>
      <c r="S9" s="664"/>
      <c r="T9" s="664"/>
      <c r="U9" s="664"/>
      <c r="V9" s="664"/>
      <c r="W9" s="664"/>
      <c r="X9" s="664"/>
      <c r="Y9" s="665"/>
      <c r="Z9" s="723">
        <v>0.1</v>
      </c>
      <c r="AA9" s="723"/>
      <c r="AB9" s="723"/>
      <c r="AC9" s="723"/>
      <c r="AD9" s="724">
        <v>24897</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2548450</v>
      </c>
      <c r="BH9" s="664"/>
      <c r="BI9" s="664"/>
      <c r="BJ9" s="664"/>
      <c r="BK9" s="664"/>
      <c r="BL9" s="664"/>
      <c r="BM9" s="664"/>
      <c r="BN9" s="665"/>
      <c r="BO9" s="723">
        <v>23.4</v>
      </c>
      <c r="BP9" s="723"/>
      <c r="BQ9" s="723"/>
      <c r="BR9" s="723"/>
      <c r="BS9" s="669" t="s">
        <v>226</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2072980</v>
      </c>
      <c r="CS9" s="664"/>
      <c r="CT9" s="664"/>
      <c r="CU9" s="664"/>
      <c r="CV9" s="664"/>
      <c r="CW9" s="664"/>
      <c r="CX9" s="664"/>
      <c r="CY9" s="665"/>
      <c r="CZ9" s="723">
        <v>10.199999999999999</v>
      </c>
      <c r="DA9" s="723"/>
      <c r="DB9" s="723"/>
      <c r="DC9" s="723"/>
      <c r="DD9" s="669">
        <v>112989</v>
      </c>
      <c r="DE9" s="664"/>
      <c r="DF9" s="664"/>
      <c r="DG9" s="664"/>
      <c r="DH9" s="664"/>
      <c r="DI9" s="664"/>
      <c r="DJ9" s="664"/>
      <c r="DK9" s="664"/>
      <c r="DL9" s="664"/>
      <c r="DM9" s="664"/>
      <c r="DN9" s="664"/>
      <c r="DO9" s="664"/>
      <c r="DP9" s="665"/>
      <c r="DQ9" s="669">
        <v>1831666</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226</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171287</v>
      </c>
      <c r="BH10" s="664"/>
      <c r="BI10" s="664"/>
      <c r="BJ10" s="664"/>
      <c r="BK10" s="664"/>
      <c r="BL10" s="664"/>
      <c r="BM10" s="664"/>
      <c r="BN10" s="665"/>
      <c r="BO10" s="723">
        <v>1.6</v>
      </c>
      <c r="BP10" s="723"/>
      <c r="BQ10" s="723"/>
      <c r="BR10" s="723"/>
      <c r="BS10" s="669" t="s">
        <v>232</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36371</v>
      </c>
      <c r="CS10" s="664"/>
      <c r="CT10" s="664"/>
      <c r="CU10" s="664"/>
      <c r="CV10" s="664"/>
      <c r="CW10" s="664"/>
      <c r="CX10" s="664"/>
      <c r="CY10" s="665"/>
      <c r="CZ10" s="723">
        <v>0.2</v>
      </c>
      <c r="DA10" s="723"/>
      <c r="DB10" s="723"/>
      <c r="DC10" s="723"/>
      <c r="DD10" s="669" t="s">
        <v>232</v>
      </c>
      <c r="DE10" s="664"/>
      <c r="DF10" s="664"/>
      <c r="DG10" s="664"/>
      <c r="DH10" s="664"/>
      <c r="DI10" s="664"/>
      <c r="DJ10" s="664"/>
      <c r="DK10" s="664"/>
      <c r="DL10" s="664"/>
      <c r="DM10" s="664"/>
      <c r="DN10" s="664"/>
      <c r="DO10" s="664"/>
      <c r="DP10" s="665"/>
      <c r="DQ10" s="669">
        <v>6757</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226</v>
      </c>
      <c r="AA11" s="723"/>
      <c r="AB11" s="723"/>
      <c r="AC11" s="723"/>
      <c r="AD11" s="724" t="s">
        <v>226</v>
      </c>
      <c r="AE11" s="724"/>
      <c r="AF11" s="724"/>
      <c r="AG11" s="724"/>
      <c r="AH11" s="724"/>
      <c r="AI11" s="724"/>
      <c r="AJ11" s="724"/>
      <c r="AK11" s="724"/>
      <c r="AL11" s="666" t="s">
        <v>232</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835985</v>
      </c>
      <c r="BH11" s="664"/>
      <c r="BI11" s="664"/>
      <c r="BJ11" s="664"/>
      <c r="BK11" s="664"/>
      <c r="BL11" s="664"/>
      <c r="BM11" s="664"/>
      <c r="BN11" s="665"/>
      <c r="BO11" s="723">
        <v>7.7</v>
      </c>
      <c r="BP11" s="723"/>
      <c r="BQ11" s="723"/>
      <c r="BR11" s="723"/>
      <c r="BS11" s="669" t="s">
        <v>226</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676744</v>
      </c>
      <c r="CS11" s="664"/>
      <c r="CT11" s="664"/>
      <c r="CU11" s="664"/>
      <c r="CV11" s="664"/>
      <c r="CW11" s="664"/>
      <c r="CX11" s="664"/>
      <c r="CY11" s="665"/>
      <c r="CZ11" s="723">
        <v>3.3</v>
      </c>
      <c r="DA11" s="723"/>
      <c r="DB11" s="723"/>
      <c r="DC11" s="723"/>
      <c r="DD11" s="669">
        <v>111767</v>
      </c>
      <c r="DE11" s="664"/>
      <c r="DF11" s="664"/>
      <c r="DG11" s="664"/>
      <c r="DH11" s="664"/>
      <c r="DI11" s="664"/>
      <c r="DJ11" s="664"/>
      <c r="DK11" s="664"/>
      <c r="DL11" s="664"/>
      <c r="DM11" s="664"/>
      <c r="DN11" s="664"/>
      <c r="DO11" s="664"/>
      <c r="DP11" s="665"/>
      <c r="DQ11" s="669">
        <v>594622</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939818</v>
      </c>
      <c r="S12" s="664"/>
      <c r="T12" s="664"/>
      <c r="U12" s="664"/>
      <c r="V12" s="664"/>
      <c r="W12" s="664"/>
      <c r="X12" s="664"/>
      <c r="Y12" s="665"/>
      <c r="Z12" s="723">
        <v>4.4000000000000004</v>
      </c>
      <c r="AA12" s="723"/>
      <c r="AB12" s="723"/>
      <c r="AC12" s="723"/>
      <c r="AD12" s="724">
        <v>939818</v>
      </c>
      <c r="AE12" s="724"/>
      <c r="AF12" s="724"/>
      <c r="AG12" s="724"/>
      <c r="AH12" s="724"/>
      <c r="AI12" s="724"/>
      <c r="AJ12" s="724"/>
      <c r="AK12" s="724"/>
      <c r="AL12" s="666">
        <v>7.3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6024797</v>
      </c>
      <c r="BH12" s="664"/>
      <c r="BI12" s="664"/>
      <c r="BJ12" s="664"/>
      <c r="BK12" s="664"/>
      <c r="BL12" s="664"/>
      <c r="BM12" s="664"/>
      <c r="BN12" s="665"/>
      <c r="BO12" s="723">
        <v>55.3</v>
      </c>
      <c r="BP12" s="723"/>
      <c r="BQ12" s="723"/>
      <c r="BR12" s="723"/>
      <c r="BS12" s="669" t="s">
        <v>232</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327356</v>
      </c>
      <c r="CS12" s="664"/>
      <c r="CT12" s="664"/>
      <c r="CU12" s="664"/>
      <c r="CV12" s="664"/>
      <c r="CW12" s="664"/>
      <c r="CX12" s="664"/>
      <c r="CY12" s="665"/>
      <c r="CZ12" s="723">
        <v>1.6</v>
      </c>
      <c r="DA12" s="723"/>
      <c r="DB12" s="723"/>
      <c r="DC12" s="723"/>
      <c r="DD12" s="669">
        <v>3160</v>
      </c>
      <c r="DE12" s="664"/>
      <c r="DF12" s="664"/>
      <c r="DG12" s="664"/>
      <c r="DH12" s="664"/>
      <c r="DI12" s="664"/>
      <c r="DJ12" s="664"/>
      <c r="DK12" s="664"/>
      <c r="DL12" s="664"/>
      <c r="DM12" s="664"/>
      <c r="DN12" s="664"/>
      <c r="DO12" s="664"/>
      <c r="DP12" s="665"/>
      <c r="DQ12" s="669">
        <v>313361</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v>93726</v>
      </c>
      <c r="S13" s="664"/>
      <c r="T13" s="664"/>
      <c r="U13" s="664"/>
      <c r="V13" s="664"/>
      <c r="W13" s="664"/>
      <c r="X13" s="664"/>
      <c r="Y13" s="665"/>
      <c r="Z13" s="723">
        <v>0.4</v>
      </c>
      <c r="AA13" s="723"/>
      <c r="AB13" s="723"/>
      <c r="AC13" s="723"/>
      <c r="AD13" s="724">
        <v>93726</v>
      </c>
      <c r="AE13" s="724"/>
      <c r="AF13" s="724"/>
      <c r="AG13" s="724"/>
      <c r="AH13" s="724"/>
      <c r="AI13" s="724"/>
      <c r="AJ13" s="724"/>
      <c r="AK13" s="724"/>
      <c r="AL13" s="666">
        <v>0.7</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6023768</v>
      </c>
      <c r="BH13" s="664"/>
      <c r="BI13" s="664"/>
      <c r="BJ13" s="664"/>
      <c r="BK13" s="664"/>
      <c r="BL13" s="664"/>
      <c r="BM13" s="664"/>
      <c r="BN13" s="665"/>
      <c r="BO13" s="723">
        <v>55.3</v>
      </c>
      <c r="BP13" s="723"/>
      <c r="BQ13" s="723"/>
      <c r="BR13" s="723"/>
      <c r="BS13" s="669" t="s">
        <v>232</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2353459</v>
      </c>
      <c r="CS13" s="664"/>
      <c r="CT13" s="664"/>
      <c r="CU13" s="664"/>
      <c r="CV13" s="664"/>
      <c r="CW13" s="664"/>
      <c r="CX13" s="664"/>
      <c r="CY13" s="665"/>
      <c r="CZ13" s="723">
        <v>11.6</v>
      </c>
      <c r="DA13" s="723"/>
      <c r="DB13" s="723"/>
      <c r="DC13" s="723"/>
      <c r="DD13" s="669">
        <v>871448</v>
      </c>
      <c r="DE13" s="664"/>
      <c r="DF13" s="664"/>
      <c r="DG13" s="664"/>
      <c r="DH13" s="664"/>
      <c r="DI13" s="664"/>
      <c r="DJ13" s="664"/>
      <c r="DK13" s="664"/>
      <c r="DL13" s="664"/>
      <c r="DM13" s="664"/>
      <c r="DN13" s="664"/>
      <c r="DO13" s="664"/>
      <c r="DP13" s="665"/>
      <c r="DQ13" s="669">
        <v>1445945</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226</v>
      </c>
      <c r="S14" s="664"/>
      <c r="T14" s="664"/>
      <c r="U14" s="664"/>
      <c r="V14" s="664"/>
      <c r="W14" s="664"/>
      <c r="X14" s="664"/>
      <c r="Y14" s="665"/>
      <c r="Z14" s="723" t="s">
        <v>232</v>
      </c>
      <c r="AA14" s="723"/>
      <c r="AB14" s="723"/>
      <c r="AC14" s="723"/>
      <c r="AD14" s="724" t="s">
        <v>226</v>
      </c>
      <c r="AE14" s="724"/>
      <c r="AF14" s="724"/>
      <c r="AG14" s="724"/>
      <c r="AH14" s="724"/>
      <c r="AI14" s="724"/>
      <c r="AJ14" s="724"/>
      <c r="AK14" s="724"/>
      <c r="AL14" s="666" t="s">
        <v>226</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152365</v>
      </c>
      <c r="BH14" s="664"/>
      <c r="BI14" s="664"/>
      <c r="BJ14" s="664"/>
      <c r="BK14" s="664"/>
      <c r="BL14" s="664"/>
      <c r="BM14" s="664"/>
      <c r="BN14" s="665"/>
      <c r="BO14" s="723">
        <v>1.4</v>
      </c>
      <c r="BP14" s="723"/>
      <c r="BQ14" s="723"/>
      <c r="BR14" s="723"/>
      <c r="BS14" s="669" t="s">
        <v>226</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880845</v>
      </c>
      <c r="CS14" s="664"/>
      <c r="CT14" s="664"/>
      <c r="CU14" s="664"/>
      <c r="CV14" s="664"/>
      <c r="CW14" s="664"/>
      <c r="CX14" s="664"/>
      <c r="CY14" s="665"/>
      <c r="CZ14" s="723">
        <v>4.3</v>
      </c>
      <c r="DA14" s="723"/>
      <c r="DB14" s="723"/>
      <c r="DC14" s="723"/>
      <c r="DD14" s="669">
        <v>14278</v>
      </c>
      <c r="DE14" s="664"/>
      <c r="DF14" s="664"/>
      <c r="DG14" s="664"/>
      <c r="DH14" s="664"/>
      <c r="DI14" s="664"/>
      <c r="DJ14" s="664"/>
      <c r="DK14" s="664"/>
      <c r="DL14" s="664"/>
      <c r="DM14" s="664"/>
      <c r="DN14" s="664"/>
      <c r="DO14" s="664"/>
      <c r="DP14" s="665"/>
      <c r="DQ14" s="669">
        <v>841221</v>
      </c>
      <c r="DR14" s="664"/>
      <c r="DS14" s="664"/>
      <c r="DT14" s="664"/>
      <c r="DU14" s="664"/>
      <c r="DV14" s="664"/>
      <c r="DW14" s="664"/>
      <c r="DX14" s="664"/>
      <c r="DY14" s="664"/>
      <c r="DZ14" s="664"/>
      <c r="EA14" s="664"/>
      <c r="EB14" s="664"/>
      <c r="EC14" s="704"/>
    </row>
    <row r="15" spans="2:143" ht="11.25" customHeight="1" x14ac:dyDescent="0.2">
      <c r="B15" s="658" t="s">
        <v>258</v>
      </c>
      <c r="C15" s="659"/>
      <c r="D15" s="659"/>
      <c r="E15" s="659"/>
      <c r="F15" s="659"/>
      <c r="G15" s="659"/>
      <c r="H15" s="659"/>
      <c r="I15" s="659"/>
      <c r="J15" s="659"/>
      <c r="K15" s="659"/>
      <c r="L15" s="659"/>
      <c r="M15" s="659"/>
      <c r="N15" s="659"/>
      <c r="O15" s="659"/>
      <c r="P15" s="659"/>
      <c r="Q15" s="660"/>
      <c r="R15" s="661">
        <v>70758</v>
      </c>
      <c r="S15" s="664"/>
      <c r="T15" s="664"/>
      <c r="U15" s="664"/>
      <c r="V15" s="664"/>
      <c r="W15" s="664"/>
      <c r="X15" s="664"/>
      <c r="Y15" s="665"/>
      <c r="Z15" s="723">
        <v>0.3</v>
      </c>
      <c r="AA15" s="723"/>
      <c r="AB15" s="723"/>
      <c r="AC15" s="723"/>
      <c r="AD15" s="724">
        <v>70758</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340610</v>
      </c>
      <c r="BH15" s="664"/>
      <c r="BI15" s="664"/>
      <c r="BJ15" s="664"/>
      <c r="BK15" s="664"/>
      <c r="BL15" s="664"/>
      <c r="BM15" s="664"/>
      <c r="BN15" s="665"/>
      <c r="BO15" s="723">
        <v>3.1</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2706603</v>
      </c>
      <c r="CS15" s="664"/>
      <c r="CT15" s="664"/>
      <c r="CU15" s="664"/>
      <c r="CV15" s="664"/>
      <c r="CW15" s="664"/>
      <c r="CX15" s="664"/>
      <c r="CY15" s="665"/>
      <c r="CZ15" s="723">
        <v>13.3</v>
      </c>
      <c r="DA15" s="723"/>
      <c r="DB15" s="723"/>
      <c r="DC15" s="723"/>
      <c r="DD15" s="669">
        <v>953042</v>
      </c>
      <c r="DE15" s="664"/>
      <c r="DF15" s="664"/>
      <c r="DG15" s="664"/>
      <c r="DH15" s="664"/>
      <c r="DI15" s="664"/>
      <c r="DJ15" s="664"/>
      <c r="DK15" s="664"/>
      <c r="DL15" s="664"/>
      <c r="DM15" s="664"/>
      <c r="DN15" s="664"/>
      <c r="DO15" s="664"/>
      <c r="DP15" s="665"/>
      <c r="DQ15" s="669">
        <v>1829845</v>
      </c>
      <c r="DR15" s="664"/>
      <c r="DS15" s="664"/>
      <c r="DT15" s="664"/>
      <c r="DU15" s="664"/>
      <c r="DV15" s="664"/>
      <c r="DW15" s="664"/>
      <c r="DX15" s="664"/>
      <c r="DY15" s="664"/>
      <c r="DZ15" s="664"/>
      <c r="EA15" s="664"/>
      <c r="EB15" s="664"/>
      <c r="EC15" s="704"/>
    </row>
    <row r="16" spans="2:143" ht="11.25" customHeight="1" x14ac:dyDescent="0.2">
      <c r="B16" s="658" t="s">
        <v>261</v>
      </c>
      <c r="C16" s="659"/>
      <c r="D16" s="659"/>
      <c r="E16" s="659"/>
      <c r="F16" s="659"/>
      <c r="G16" s="659"/>
      <c r="H16" s="659"/>
      <c r="I16" s="659"/>
      <c r="J16" s="659"/>
      <c r="K16" s="659"/>
      <c r="L16" s="659"/>
      <c r="M16" s="659"/>
      <c r="N16" s="659"/>
      <c r="O16" s="659"/>
      <c r="P16" s="659"/>
      <c r="Q16" s="660"/>
      <c r="R16" s="661" t="s">
        <v>232</v>
      </c>
      <c r="S16" s="664"/>
      <c r="T16" s="664"/>
      <c r="U16" s="664"/>
      <c r="V16" s="664"/>
      <c r="W16" s="664"/>
      <c r="X16" s="664"/>
      <c r="Y16" s="665"/>
      <c r="Z16" s="723" t="s">
        <v>226</v>
      </c>
      <c r="AA16" s="723"/>
      <c r="AB16" s="723"/>
      <c r="AC16" s="723"/>
      <c r="AD16" s="724" t="s">
        <v>226</v>
      </c>
      <c r="AE16" s="724"/>
      <c r="AF16" s="724"/>
      <c r="AG16" s="724"/>
      <c r="AH16" s="724"/>
      <c r="AI16" s="724"/>
      <c r="AJ16" s="724"/>
      <c r="AK16" s="724"/>
      <c r="AL16" s="666" t="s">
        <v>226</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226</v>
      </c>
      <c r="BH16" s="664"/>
      <c r="BI16" s="664"/>
      <c r="BJ16" s="664"/>
      <c r="BK16" s="664"/>
      <c r="BL16" s="664"/>
      <c r="BM16" s="664"/>
      <c r="BN16" s="665"/>
      <c r="BO16" s="723" t="s">
        <v>232</v>
      </c>
      <c r="BP16" s="723"/>
      <c r="BQ16" s="723"/>
      <c r="BR16" s="723"/>
      <c r="BS16" s="669" t="s">
        <v>226</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74211</v>
      </c>
      <c r="CS16" s="664"/>
      <c r="CT16" s="664"/>
      <c r="CU16" s="664"/>
      <c r="CV16" s="664"/>
      <c r="CW16" s="664"/>
      <c r="CX16" s="664"/>
      <c r="CY16" s="665"/>
      <c r="CZ16" s="723">
        <v>0.4</v>
      </c>
      <c r="DA16" s="723"/>
      <c r="DB16" s="723"/>
      <c r="DC16" s="723"/>
      <c r="DD16" s="669" t="s">
        <v>232</v>
      </c>
      <c r="DE16" s="664"/>
      <c r="DF16" s="664"/>
      <c r="DG16" s="664"/>
      <c r="DH16" s="664"/>
      <c r="DI16" s="664"/>
      <c r="DJ16" s="664"/>
      <c r="DK16" s="664"/>
      <c r="DL16" s="664"/>
      <c r="DM16" s="664"/>
      <c r="DN16" s="664"/>
      <c r="DO16" s="664"/>
      <c r="DP16" s="665"/>
      <c r="DQ16" s="669">
        <v>9178</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52255</v>
      </c>
      <c r="S17" s="664"/>
      <c r="T17" s="664"/>
      <c r="U17" s="664"/>
      <c r="V17" s="664"/>
      <c r="W17" s="664"/>
      <c r="X17" s="664"/>
      <c r="Y17" s="665"/>
      <c r="Z17" s="723">
        <v>0.2</v>
      </c>
      <c r="AA17" s="723"/>
      <c r="AB17" s="723"/>
      <c r="AC17" s="723"/>
      <c r="AD17" s="724">
        <v>52255</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v>300</v>
      </c>
      <c r="BH17" s="664"/>
      <c r="BI17" s="664"/>
      <c r="BJ17" s="664"/>
      <c r="BK17" s="664"/>
      <c r="BL17" s="664"/>
      <c r="BM17" s="664"/>
      <c r="BN17" s="665"/>
      <c r="BO17" s="723">
        <v>0</v>
      </c>
      <c r="BP17" s="723"/>
      <c r="BQ17" s="723"/>
      <c r="BR17" s="723"/>
      <c r="BS17" s="669" t="s">
        <v>226</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2220687</v>
      </c>
      <c r="CS17" s="664"/>
      <c r="CT17" s="664"/>
      <c r="CU17" s="664"/>
      <c r="CV17" s="664"/>
      <c r="CW17" s="664"/>
      <c r="CX17" s="664"/>
      <c r="CY17" s="665"/>
      <c r="CZ17" s="723">
        <v>10.9</v>
      </c>
      <c r="DA17" s="723"/>
      <c r="DB17" s="723"/>
      <c r="DC17" s="723"/>
      <c r="DD17" s="669" t="s">
        <v>232</v>
      </c>
      <c r="DE17" s="664"/>
      <c r="DF17" s="664"/>
      <c r="DG17" s="664"/>
      <c r="DH17" s="664"/>
      <c r="DI17" s="664"/>
      <c r="DJ17" s="664"/>
      <c r="DK17" s="664"/>
      <c r="DL17" s="664"/>
      <c r="DM17" s="664"/>
      <c r="DN17" s="664"/>
      <c r="DO17" s="664"/>
      <c r="DP17" s="665"/>
      <c r="DQ17" s="669">
        <v>2220687</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1620485</v>
      </c>
      <c r="S18" s="664"/>
      <c r="T18" s="664"/>
      <c r="U18" s="664"/>
      <c r="V18" s="664"/>
      <c r="W18" s="664"/>
      <c r="X18" s="664"/>
      <c r="Y18" s="665"/>
      <c r="Z18" s="723">
        <v>7.5</v>
      </c>
      <c r="AA18" s="723"/>
      <c r="AB18" s="723"/>
      <c r="AC18" s="723"/>
      <c r="AD18" s="724">
        <v>1224933</v>
      </c>
      <c r="AE18" s="724"/>
      <c r="AF18" s="724"/>
      <c r="AG18" s="724"/>
      <c r="AH18" s="724"/>
      <c r="AI18" s="724"/>
      <c r="AJ18" s="724"/>
      <c r="AK18" s="724"/>
      <c r="AL18" s="666">
        <v>9.6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226</v>
      </c>
      <c r="BH18" s="664"/>
      <c r="BI18" s="664"/>
      <c r="BJ18" s="664"/>
      <c r="BK18" s="664"/>
      <c r="BL18" s="664"/>
      <c r="BM18" s="664"/>
      <c r="BN18" s="665"/>
      <c r="BO18" s="723" t="s">
        <v>226</v>
      </c>
      <c r="BP18" s="723"/>
      <c r="BQ18" s="723"/>
      <c r="BR18" s="723"/>
      <c r="BS18" s="669" t="s">
        <v>232</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226</v>
      </c>
      <c r="CS18" s="664"/>
      <c r="CT18" s="664"/>
      <c r="CU18" s="664"/>
      <c r="CV18" s="664"/>
      <c r="CW18" s="664"/>
      <c r="CX18" s="664"/>
      <c r="CY18" s="665"/>
      <c r="CZ18" s="723" t="s">
        <v>232</v>
      </c>
      <c r="DA18" s="723"/>
      <c r="DB18" s="723"/>
      <c r="DC18" s="723"/>
      <c r="DD18" s="669" t="s">
        <v>232</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1224933</v>
      </c>
      <c r="S19" s="664"/>
      <c r="T19" s="664"/>
      <c r="U19" s="664"/>
      <c r="V19" s="664"/>
      <c r="W19" s="664"/>
      <c r="X19" s="664"/>
      <c r="Y19" s="665"/>
      <c r="Z19" s="723">
        <v>5.7</v>
      </c>
      <c r="AA19" s="723"/>
      <c r="AB19" s="723"/>
      <c r="AC19" s="723"/>
      <c r="AD19" s="724">
        <v>1224933</v>
      </c>
      <c r="AE19" s="724"/>
      <c r="AF19" s="724"/>
      <c r="AG19" s="724"/>
      <c r="AH19" s="724"/>
      <c r="AI19" s="724"/>
      <c r="AJ19" s="724"/>
      <c r="AK19" s="724"/>
      <c r="AL19" s="666">
        <v>9.6</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733408</v>
      </c>
      <c r="BH19" s="664"/>
      <c r="BI19" s="664"/>
      <c r="BJ19" s="664"/>
      <c r="BK19" s="664"/>
      <c r="BL19" s="664"/>
      <c r="BM19" s="664"/>
      <c r="BN19" s="665"/>
      <c r="BO19" s="723">
        <v>6.7</v>
      </c>
      <c r="BP19" s="723"/>
      <c r="BQ19" s="723"/>
      <c r="BR19" s="723"/>
      <c r="BS19" s="669" t="s">
        <v>226</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232</v>
      </c>
      <c r="DA19" s="723"/>
      <c r="DB19" s="723"/>
      <c r="DC19" s="723"/>
      <c r="DD19" s="669" t="s">
        <v>226</v>
      </c>
      <c r="DE19" s="664"/>
      <c r="DF19" s="664"/>
      <c r="DG19" s="664"/>
      <c r="DH19" s="664"/>
      <c r="DI19" s="664"/>
      <c r="DJ19" s="664"/>
      <c r="DK19" s="664"/>
      <c r="DL19" s="664"/>
      <c r="DM19" s="664"/>
      <c r="DN19" s="664"/>
      <c r="DO19" s="664"/>
      <c r="DP19" s="665"/>
      <c r="DQ19" s="669" t="s">
        <v>226</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395552</v>
      </c>
      <c r="S20" s="664"/>
      <c r="T20" s="664"/>
      <c r="U20" s="664"/>
      <c r="V20" s="664"/>
      <c r="W20" s="664"/>
      <c r="X20" s="664"/>
      <c r="Y20" s="665"/>
      <c r="Z20" s="723">
        <v>1.8</v>
      </c>
      <c r="AA20" s="723"/>
      <c r="AB20" s="723"/>
      <c r="AC20" s="723"/>
      <c r="AD20" s="724" t="s">
        <v>232</v>
      </c>
      <c r="AE20" s="724"/>
      <c r="AF20" s="724"/>
      <c r="AG20" s="724"/>
      <c r="AH20" s="724"/>
      <c r="AI20" s="724"/>
      <c r="AJ20" s="724"/>
      <c r="AK20" s="724"/>
      <c r="AL20" s="666" t="s">
        <v>226</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733408</v>
      </c>
      <c r="BH20" s="664"/>
      <c r="BI20" s="664"/>
      <c r="BJ20" s="664"/>
      <c r="BK20" s="664"/>
      <c r="BL20" s="664"/>
      <c r="BM20" s="664"/>
      <c r="BN20" s="665"/>
      <c r="BO20" s="723">
        <v>6.7</v>
      </c>
      <c r="BP20" s="723"/>
      <c r="BQ20" s="723"/>
      <c r="BR20" s="723"/>
      <c r="BS20" s="669" t="s">
        <v>232</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20302811</v>
      </c>
      <c r="CS20" s="664"/>
      <c r="CT20" s="664"/>
      <c r="CU20" s="664"/>
      <c r="CV20" s="664"/>
      <c r="CW20" s="664"/>
      <c r="CX20" s="664"/>
      <c r="CY20" s="665"/>
      <c r="CZ20" s="723">
        <v>100</v>
      </c>
      <c r="DA20" s="723"/>
      <c r="DB20" s="723"/>
      <c r="DC20" s="723"/>
      <c r="DD20" s="669">
        <v>2185067</v>
      </c>
      <c r="DE20" s="664"/>
      <c r="DF20" s="664"/>
      <c r="DG20" s="664"/>
      <c r="DH20" s="664"/>
      <c r="DI20" s="664"/>
      <c r="DJ20" s="664"/>
      <c r="DK20" s="664"/>
      <c r="DL20" s="664"/>
      <c r="DM20" s="664"/>
      <c r="DN20" s="664"/>
      <c r="DO20" s="664"/>
      <c r="DP20" s="665"/>
      <c r="DQ20" s="669">
        <v>14534833</v>
      </c>
      <c r="DR20" s="664"/>
      <c r="DS20" s="664"/>
      <c r="DT20" s="664"/>
      <c r="DU20" s="664"/>
      <c r="DV20" s="664"/>
      <c r="DW20" s="664"/>
      <c r="DX20" s="664"/>
      <c r="DY20" s="664"/>
      <c r="DZ20" s="664"/>
      <c r="EA20" s="664"/>
      <c r="EB20" s="664"/>
      <c r="EC20" s="704"/>
    </row>
    <row r="21" spans="2:133" ht="11.25" customHeight="1" x14ac:dyDescent="0.2">
      <c r="B21" s="658" t="s">
        <v>276</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226</v>
      </c>
      <c r="AA21" s="723"/>
      <c r="AB21" s="723"/>
      <c r="AC21" s="723"/>
      <c r="AD21" s="724" t="s">
        <v>232</v>
      </c>
      <c r="AE21" s="724"/>
      <c r="AF21" s="724"/>
      <c r="AG21" s="724"/>
      <c r="AH21" s="724"/>
      <c r="AI21" s="724"/>
      <c r="AJ21" s="724"/>
      <c r="AK21" s="724"/>
      <c r="AL21" s="666" t="s">
        <v>226</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2394</v>
      </c>
      <c r="BH21" s="664"/>
      <c r="BI21" s="664"/>
      <c r="BJ21" s="664"/>
      <c r="BK21" s="664"/>
      <c r="BL21" s="664"/>
      <c r="BM21" s="664"/>
      <c r="BN21" s="665"/>
      <c r="BO21" s="723">
        <v>0</v>
      </c>
      <c r="BP21" s="723"/>
      <c r="BQ21" s="723"/>
      <c r="BR21" s="723"/>
      <c r="BS21" s="669" t="s">
        <v>226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278</v>
      </c>
      <c r="C22" s="659"/>
      <c r="D22" s="659"/>
      <c r="E22" s="659"/>
      <c r="F22" s="659"/>
      <c r="G22" s="659"/>
      <c r="H22" s="659"/>
      <c r="I22" s="659"/>
      <c r="J22" s="659"/>
      <c r="K22" s="659"/>
      <c r="L22" s="659"/>
      <c r="M22" s="659"/>
      <c r="N22" s="659"/>
      <c r="O22" s="659"/>
      <c r="P22" s="659"/>
      <c r="Q22" s="660"/>
      <c r="R22" s="661">
        <v>13931665</v>
      </c>
      <c r="S22" s="664"/>
      <c r="T22" s="664"/>
      <c r="U22" s="664"/>
      <c r="V22" s="664"/>
      <c r="W22" s="664"/>
      <c r="X22" s="664"/>
      <c r="Y22" s="665"/>
      <c r="Z22" s="723">
        <v>64.7</v>
      </c>
      <c r="AA22" s="723"/>
      <c r="AB22" s="723"/>
      <c r="AC22" s="723"/>
      <c r="AD22" s="724">
        <v>12805099</v>
      </c>
      <c r="AE22" s="724"/>
      <c r="AF22" s="724"/>
      <c r="AG22" s="724"/>
      <c r="AH22" s="724"/>
      <c r="AI22" s="724"/>
      <c r="AJ22" s="724"/>
      <c r="AK22" s="724"/>
      <c r="AL22" s="666">
        <v>100</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226</v>
      </c>
      <c r="BH22" s="664"/>
      <c r="BI22" s="664"/>
      <c r="BJ22" s="664"/>
      <c r="BK22" s="664"/>
      <c r="BL22" s="664"/>
      <c r="BM22" s="664"/>
      <c r="BN22" s="665"/>
      <c r="BO22" s="723" t="s">
        <v>226</v>
      </c>
      <c r="BP22" s="723"/>
      <c r="BQ22" s="723"/>
      <c r="BR22" s="723"/>
      <c r="BS22" s="669" t="s">
        <v>226</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281</v>
      </c>
      <c r="C23" s="659"/>
      <c r="D23" s="659"/>
      <c r="E23" s="659"/>
      <c r="F23" s="659"/>
      <c r="G23" s="659"/>
      <c r="H23" s="659"/>
      <c r="I23" s="659"/>
      <c r="J23" s="659"/>
      <c r="K23" s="659"/>
      <c r="L23" s="659"/>
      <c r="M23" s="659"/>
      <c r="N23" s="659"/>
      <c r="O23" s="659"/>
      <c r="P23" s="659"/>
      <c r="Q23" s="660"/>
      <c r="R23" s="661">
        <v>6047</v>
      </c>
      <c r="S23" s="664"/>
      <c r="T23" s="664"/>
      <c r="U23" s="664"/>
      <c r="V23" s="664"/>
      <c r="W23" s="664"/>
      <c r="X23" s="664"/>
      <c r="Y23" s="665"/>
      <c r="Z23" s="723">
        <v>0</v>
      </c>
      <c r="AA23" s="723"/>
      <c r="AB23" s="723"/>
      <c r="AC23" s="723"/>
      <c r="AD23" s="724">
        <v>6047</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731014</v>
      </c>
      <c r="BH23" s="664"/>
      <c r="BI23" s="664"/>
      <c r="BJ23" s="664"/>
      <c r="BK23" s="664"/>
      <c r="BL23" s="664"/>
      <c r="BM23" s="664"/>
      <c r="BN23" s="665"/>
      <c r="BO23" s="723">
        <v>6.7</v>
      </c>
      <c r="BP23" s="723"/>
      <c r="BQ23" s="723"/>
      <c r="BR23" s="723"/>
      <c r="BS23" s="669" t="s">
        <v>226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2">
      <c r="B24" s="658" t="s">
        <v>288</v>
      </c>
      <c r="C24" s="659"/>
      <c r="D24" s="659"/>
      <c r="E24" s="659"/>
      <c r="F24" s="659"/>
      <c r="G24" s="659"/>
      <c r="H24" s="659"/>
      <c r="I24" s="659"/>
      <c r="J24" s="659"/>
      <c r="K24" s="659"/>
      <c r="L24" s="659"/>
      <c r="M24" s="659"/>
      <c r="N24" s="659"/>
      <c r="O24" s="659"/>
      <c r="P24" s="659"/>
      <c r="Q24" s="660"/>
      <c r="R24" s="661">
        <v>211811</v>
      </c>
      <c r="S24" s="664"/>
      <c r="T24" s="664"/>
      <c r="U24" s="664"/>
      <c r="V24" s="664"/>
      <c r="W24" s="664"/>
      <c r="X24" s="664"/>
      <c r="Y24" s="665"/>
      <c r="Z24" s="723">
        <v>1</v>
      </c>
      <c r="AA24" s="723"/>
      <c r="AB24" s="723"/>
      <c r="AC24" s="723"/>
      <c r="AD24" s="724" t="s">
        <v>232</v>
      </c>
      <c r="AE24" s="724"/>
      <c r="AF24" s="724"/>
      <c r="AG24" s="724"/>
      <c r="AH24" s="724"/>
      <c r="AI24" s="724"/>
      <c r="AJ24" s="724"/>
      <c r="AK24" s="724"/>
      <c r="AL24" s="666" t="s">
        <v>232</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226</v>
      </c>
      <c r="BP24" s="723"/>
      <c r="BQ24" s="723"/>
      <c r="BR24" s="723"/>
      <c r="BS24" s="669" t="s">
        <v>232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9555807</v>
      </c>
      <c r="CS24" s="727"/>
      <c r="CT24" s="727"/>
      <c r="CU24" s="727"/>
      <c r="CV24" s="727"/>
      <c r="CW24" s="727"/>
      <c r="CX24" s="727"/>
      <c r="CY24" s="773"/>
      <c r="CZ24" s="774">
        <v>47.1</v>
      </c>
      <c r="DA24" s="743"/>
      <c r="DB24" s="743"/>
      <c r="DC24" s="777"/>
      <c r="DD24" s="772">
        <v>6787803</v>
      </c>
      <c r="DE24" s="727"/>
      <c r="DF24" s="727"/>
      <c r="DG24" s="727"/>
      <c r="DH24" s="727"/>
      <c r="DI24" s="727"/>
      <c r="DJ24" s="727"/>
      <c r="DK24" s="773"/>
      <c r="DL24" s="772">
        <v>6340501</v>
      </c>
      <c r="DM24" s="727"/>
      <c r="DN24" s="727"/>
      <c r="DO24" s="727"/>
      <c r="DP24" s="727"/>
      <c r="DQ24" s="727"/>
      <c r="DR24" s="727"/>
      <c r="DS24" s="727"/>
      <c r="DT24" s="727"/>
      <c r="DU24" s="727"/>
      <c r="DV24" s="773"/>
      <c r="DW24" s="774">
        <v>47.3</v>
      </c>
      <c r="DX24" s="743"/>
      <c r="DY24" s="743"/>
      <c r="DZ24" s="743"/>
      <c r="EA24" s="743"/>
      <c r="EB24" s="743"/>
      <c r="EC24" s="775"/>
    </row>
    <row r="25" spans="2:133" ht="11.25" customHeight="1" x14ac:dyDescent="0.2">
      <c r="B25" s="658" t="s">
        <v>291</v>
      </c>
      <c r="C25" s="659"/>
      <c r="D25" s="659"/>
      <c r="E25" s="659"/>
      <c r="F25" s="659"/>
      <c r="G25" s="659"/>
      <c r="H25" s="659"/>
      <c r="I25" s="659"/>
      <c r="J25" s="659"/>
      <c r="K25" s="659"/>
      <c r="L25" s="659"/>
      <c r="M25" s="659"/>
      <c r="N25" s="659"/>
      <c r="O25" s="659"/>
      <c r="P25" s="659"/>
      <c r="Q25" s="660"/>
      <c r="R25" s="661">
        <v>295062</v>
      </c>
      <c r="S25" s="664"/>
      <c r="T25" s="664"/>
      <c r="U25" s="664"/>
      <c r="V25" s="664"/>
      <c r="W25" s="664"/>
      <c r="X25" s="664"/>
      <c r="Y25" s="665"/>
      <c r="Z25" s="723">
        <v>1.4</v>
      </c>
      <c r="AA25" s="723"/>
      <c r="AB25" s="723"/>
      <c r="AC25" s="723"/>
      <c r="AD25" s="724" t="s">
        <v>232</v>
      </c>
      <c r="AE25" s="724"/>
      <c r="AF25" s="724"/>
      <c r="AG25" s="724"/>
      <c r="AH25" s="724"/>
      <c r="AI25" s="724"/>
      <c r="AJ25" s="724"/>
      <c r="AK25" s="724"/>
      <c r="AL25" s="666" t="s">
        <v>226</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226</v>
      </c>
      <c r="BP25" s="723"/>
      <c r="BQ25" s="723"/>
      <c r="BR25" s="723"/>
      <c r="BS25" s="669" t="s">
        <v>232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3727663</v>
      </c>
      <c r="CS25" s="662"/>
      <c r="CT25" s="662"/>
      <c r="CU25" s="662"/>
      <c r="CV25" s="662"/>
      <c r="CW25" s="662"/>
      <c r="CX25" s="662"/>
      <c r="CY25" s="663"/>
      <c r="CZ25" s="666">
        <v>18.399999999999999</v>
      </c>
      <c r="DA25" s="695"/>
      <c r="DB25" s="695"/>
      <c r="DC25" s="696"/>
      <c r="DD25" s="669">
        <v>3280247</v>
      </c>
      <c r="DE25" s="662"/>
      <c r="DF25" s="662"/>
      <c r="DG25" s="662"/>
      <c r="DH25" s="662"/>
      <c r="DI25" s="662"/>
      <c r="DJ25" s="662"/>
      <c r="DK25" s="663"/>
      <c r="DL25" s="669">
        <v>3211661</v>
      </c>
      <c r="DM25" s="662"/>
      <c r="DN25" s="662"/>
      <c r="DO25" s="662"/>
      <c r="DP25" s="662"/>
      <c r="DQ25" s="662"/>
      <c r="DR25" s="662"/>
      <c r="DS25" s="662"/>
      <c r="DT25" s="662"/>
      <c r="DU25" s="662"/>
      <c r="DV25" s="663"/>
      <c r="DW25" s="666">
        <v>24</v>
      </c>
      <c r="DX25" s="695"/>
      <c r="DY25" s="695"/>
      <c r="DZ25" s="695"/>
      <c r="EA25" s="695"/>
      <c r="EB25" s="695"/>
      <c r="EC25" s="697"/>
    </row>
    <row r="26" spans="2:133" ht="11.25" customHeight="1" x14ac:dyDescent="0.2">
      <c r="B26" s="658" t="s">
        <v>294</v>
      </c>
      <c r="C26" s="659"/>
      <c r="D26" s="659"/>
      <c r="E26" s="659"/>
      <c r="F26" s="659"/>
      <c r="G26" s="659"/>
      <c r="H26" s="659"/>
      <c r="I26" s="659"/>
      <c r="J26" s="659"/>
      <c r="K26" s="659"/>
      <c r="L26" s="659"/>
      <c r="M26" s="659"/>
      <c r="N26" s="659"/>
      <c r="O26" s="659"/>
      <c r="P26" s="659"/>
      <c r="Q26" s="660"/>
      <c r="R26" s="661">
        <v>111964</v>
      </c>
      <c r="S26" s="664"/>
      <c r="T26" s="664"/>
      <c r="U26" s="664"/>
      <c r="V26" s="664"/>
      <c r="W26" s="664"/>
      <c r="X26" s="664"/>
      <c r="Y26" s="665"/>
      <c r="Z26" s="723">
        <v>0.5</v>
      </c>
      <c r="AA26" s="723"/>
      <c r="AB26" s="723"/>
      <c r="AC26" s="723"/>
      <c r="AD26" s="724" t="s">
        <v>232</v>
      </c>
      <c r="AE26" s="724"/>
      <c r="AF26" s="724"/>
      <c r="AG26" s="724"/>
      <c r="AH26" s="724"/>
      <c r="AI26" s="724"/>
      <c r="AJ26" s="724"/>
      <c r="AK26" s="724"/>
      <c r="AL26" s="666" t="s">
        <v>226</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226</v>
      </c>
      <c r="BP26" s="723"/>
      <c r="BQ26" s="723"/>
      <c r="BR26" s="723"/>
      <c r="BS26" s="669" t="s">
        <v>226</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2707256</v>
      </c>
      <c r="CS26" s="664"/>
      <c r="CT26" s="664"/>
      <c r="CU26" s="664"/>
      <c r="CV26" s="664"/>
      <c r="CW26" s="664"/>
      <c r="CX26" s="664"/>
      <c r="CY26" s="665"/>
      <c r="CZ26" s="666">
        <v>13.3</v>
      </c>
      <c r="DA26" s="695"/>
      <c r="DB26" s="695"/>
      <c r="DC26" s="696"/>
      <c r="DD26" s="669">
        <v>2334802</v>
      </c>
      <c r="DE26" s="664"/>
      <c r="DF26" s="664"/>
      <c r="DG26" s="664"/>
      <c r="DH26" s="664"/>
      <c r="DI26" s="664"/>
      <c r="DJ26" s="664"/>
      <c r="DK26" s="665"/>
      <c r="DL26" s="669" t="s">
        <v>226</v>
      </c>
      <c r="DM26" s="664"/>
      <c r="DN26" s="664"/>
      <c r="DO26" s="664"/>
      <c r="DP26" s="664"/>
      <c r="DQ26" s="664"/>
      <c r="DR26" s="664"/>
      <c r="DS26" s="664"/>
      <c r="DT26" s="664"/>
      <c r="DU26" s="664"/>
      <c r="DV26" s="665"/>
      <c r="DW26" s="666" t="s">
        <v>226</v>
      </c>
      <c r="DX26" s="695"/>
      <c r="DY26" s="695"/>
      <c r="DZ26" s="695"/>
      <c r="EA26" s="695"/>
      <c r="EB26" s="695"/>
      <c r="EC26" s="697"/>
    </row>
    <row r="27" spans="2:133" ht="11.25" customHeight="1" x14ac:dyDescent="0.2">
      <c r="B27" s="658" t="s">
        <v>297</v>
      </c>
      <c r="C27" s="659"/>
      <c r="D27" s="659"/>
      <c r="E27" s="659"/>
      <c r="F27" s="659"/>
      <c r="G27" s="659"/>
      <c r="H27" s="659"/>
      <c r="I27" s="659"/>
      <c r="J27" s="659"/>
      <c r="K27" s="659"/>
      <c r="L27" s="659"/>
      <c r="M27" s="659"/>
      <c r="N27" s="659"/>
      <c r="O27" s="659"/>
      <c r="P27" s="659"/>
      <c r="Q27" s="660"/>
      <c r="R27" s="661">
        <v>2146078</v>
      </c>
      <c r="S27" s="664"/>
      <c r="T27" s="664"/>
      <c r="U27" s="664"/>
      <c r="V27" s="664"/>
      <c r="W27" s="664"/>
      <c r="X27" s="664"/>
      <c r="Y27" s="665"/>
      <c r="Z27" s="723">
        <v>10</v>
      </c>
      <c r="AA27" s="723"/>
      <c r="AB27" s="723"/>
      <c r="AC27" s="723"/>
      <c r="AD27" s="724" t="s">
        <v>232</v>
      </c>
      <c r="AE27" s="724"/>
      <c r="AF27" s="724"/>
      <c r="AG27" s="724"/>
      <c r="AH27" s="724"/>
      <c r="AI27" s="724"/>
      <c r="AJ27" s="724"/>
      <c r="AK27" s="724"/>
      <c r="AL27" s="666" t="s">
        <v>232</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10897517</v>
      </c>
      <c r="BH27" s="664"/>
      <c r="BI27" s="664"/>
      <c r="BJ27" s="664"/>
      <c r="BK27" s="664"/>
      <c r="BL27" s="664"/>
      <c r="BM27" s="664"/>
      <c r="BN27" s="665"/>
      <c r="BO27" s="723">
        <v>100</v>
      </c>
      <c r="BP27" s="723"/>
      <c r="BQ27" s="723"/>
      <c r="BR27" s="723"/>
      <c r="BS27" s="669" t="s">
        <v>232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3607457</v>
      </c>
      <c r="CS27" s="662"/>
      <c r="CT27" s="662"/>
      <c r="CU27" s="662"/>
      <c r="CV27" s="662"/>
      <c r="CW27" s="662"/>
      <c r="CX27" s="662"/>
      <c r="CY27" s="663"/>
      <c r="CZ27" s="666">
        <v>17.8</v>
      </c>
      <c r="DA27" s="695"/>
      <c r="DB27" s="695"/>
      <c r="DC27" s="696"/>
      <c r="DD27" s="669">
        <v>1286869</v>
      </c>
      <c r="DE27" s="662"/>
      <c r="DF27" s="662"/>
      <c r="DG27" s="662"/>
      <c r="DH27" s="662"/>
      <c r="DI27" s="662"/>
      <c r="DJ27" s="662"/>
      <c r="DK27" s="663"/>
      <c r="DL27" s="669">
        <v>929153</v>
      </c>
      <c r="DM27" s="662"/>
      <c r="DN27" s="662"/>
      <c r="DO27" s="662"/>
      <c r="DP27" s="662"/>
      <c r="DQ27" s="662"/>
      <c r="DR27" s="662"/>
      <c r="DS27" s="662"/>
      <c r="DT27" s="662"/>
      <c r="DU27" s="662"/>
      <c r="DV27" s="663"/>
      <c r="DW27" s="666">
        <v>6.9</v>
      </c>
      <c r="DX27" s="695"/>
      <c r="DY27" s="695"/>
      <c r="DZ27" s="695"/>
      <c r="EA27" s="695"/>
      <c r="EB27" s="695"/>
      <c r="EC27" s="697"/>
    </row>
    <row r="28" spans="2:133" ht="11.25" customHeight="1" x14ac:dyDescent="0.2">
      <c r="B28" s="766" t="s">
        <v>300</v>
      </c>
      <c r="C28" s="767"/>
      <c r="D28" s="767"/>
      <c r="E28" s="767"/>
      <c r="F28" s="767"/>
      <c r="G28" s="767"/>
      <c r="H28" s="767"/>
      <c r="I28" s="767"/>
      <c r="J28" s="767"/>
      <c r="K28" s="767"/>
      <c r="L28" s="767"/>
      <c r="M28" s="767"/>
      <c r="N28" s="767"/>
      <c r="O28" s="767"/>
      <c r="P28" s="767"/>
      <c r="Q28" s="768"/>
      <c r="R28" s="661" t="s">
        <v>226</v>
      </c>
      <c r="S28" s="664"/>
      <c r="T28" s="664"/>
      <c r="U28" s="664"/>
      <c r="V28" s="664"/>
      <c r="W28" s="664"/>
      <c r="X28" s="664"/>
      <c r="Y28" s="665"/>
      <c r="Z28" s="723" t="s">
        <v>232</v>
      </c>
      <c r="AA28" s="723"/>
      <c r="AB28" s="723"/>
      <c r="AC28" s="723"/>
      <c r="AD28" s="724" t="s">
        <v>226</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2220687</v>
      </c>
      <c r="CS28" s="664"/>
      <c r="CT28" s="664"/>
      <c r="CU28" s="664"/>
      <c r="CV28" s="664"/>
      <c r="CW28" s="664"/>
      <c r="CX28" s="664"/>
      <c r="CY28" s="665"/>
      <c r="CZ28" s="666">
        <v>10.9</v>
      </c>
      <c r="DA28" s="695"/>
      <c r="DB28" s="695"/>
      <c r="DC28" s="696"/>
      <c r="DD28" s="669">
        <v>2220687</v>
      </c>
      <c r="DE28" s="664"/>
      <c r="DF28" s="664"/>
      <c r="DG28" s="664"/>
      <c r="DH28" s="664"/>
      <c r="DI28" s="664"/>
      <c r="DJ28" s="664"/>
      <c r="DK28" s="665"/>
      <c r="DL28" s="669">
        <v>2199687</v>
      </c>
      <c r="DM28" s="664"/>
      <c r="DN28" s="664"/>
      <c r="DO28" s="664"/>
      <c r="DP28" s="664"/>
      <c r="DQ28" s="664"/>
      <c r="DR28" s="664"/>
      <c r="DS28" s="664"/>
      <c r="DT28" s="664"/>
      <c r="DU28" s="664"/>
      <c r="DV28" s="665"/>
      <c r="DW28" s="666">
        <v>16.399999999999999</v>
      </c>
      <c r="DX28" s="695"/>
      <c r="DY28" s="695"/>
      <c r="DZ28" s="695"/>
      <c r="EA28" s="695"/>
      <c r="EB28" s="695"/>
      <c r="EC28" s="697"/>
    </row>
    <row r="29" spans="2:133" ht="11.25" customHeight="1" x14ac:dyDescent="0.2">
      <c r="B29" s="658" t="s">
        <v>302</v>
      </c>
      <c r="C29" s="659"/>
      <c r="D29" s="659"/>
      <c r="E29" s="659"/>
      <c r="F29" s="659"/>
      <c r="G29" s="659"/>
      <c r="H29" s="659"/>
      <c r="I29" s="659"/>
      <c r="J29" s="659"/>
      <c r="K29" s="659"/>
      <c r="L29" s="659"/>
      <c r="M29" s="659"/>
      <c r="N29" s="659"/>
      <c r="O29" s="659"/>
      <c r="P29" s="659"/>
      <c r="Q29" s="660"/>
      <c r="R29" s="661">
        <v>1132384</v>
      </c>
      <c r="S29" s="664"/>
      <c r="T29" s="664"/>
      <c r="U29" s="664"/>
      <c r="V29" s="664"/>
      <c r="W29" s="664"/>
      <c r="X29" s="664"/>
      <c r="Y29" s="665"/>
      <c r="Z29" s="723">
        <v>5.3</v>
      </c>
      <c r="AA29" s="723"/>
      <c r="AB29" s="723"/>
      <c r="AC29" s="723"/>
      <c r="AD29" s="724" t="s">
        <v>232</v>
      </c>
      <c r="AE29" s="724"/>
      <c r="AF29" s="724"/>
      <c r="AG29" s="724"/>
      <c r="AH29" s="724"/>
      <c r="AI29" s="724"/>
      <c r="AJ29" s="724"/>
      <c r="AK29" s="724"/>
      <c r="AL29" s="666" t="s">
        <v>232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2220687</v>
      </c>
      <c r="CS29" s="662"/>
      <c r="CT29" s="662"/>
      <c r="CU29" s="662"/>
      <c r="CV29" s="662"/>
      <c r="CW29" s="662"/>
      <c r="CX29" s="662"/>
      <c r="CY29" s="663"/>
      <c r="CZ29" s="666">
        <v>10.9</v>
      </c>
      <c r="DA29" s="695"/>
      <c r="DB29" s="695"/>
      <c r="DC29" s="696"/>
      <c r="DD29" s="669">
        <v>2220687</v>
      </c>
      <c r="DE29" s="662"/>
      <c r="DF29" s="662"/>
      <c r="DG29" s="662"/>
      <c r="DH29" s="662"/>
      <c r="DI29" s="662"/>
      <c r="DJ29" s="662"/>
      <c r="DK29" s="663"/>
      <c r="DL29" s="669">
        <v>2199687</v>
      </c>
      <c r="DM29" s="662"/>
      <c r="DN29" s="662"/>
      <c r="DO29" s="662"/>
      <c r="DP29" s="662"/>
      <c r="DQ29" s="662"/>
      <c r="DR29" s="662"/>
      <c r="DS29" s="662"/>
      <c r="DT29" s="662"/>
      <c r="DU29" s="662"/>
      <c r="DV29" s="663"/>
      <c r="DW29" s="666">
        <v>16.399999999999999</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48416</v>
      </c>
      <c r="S30" s="664"/>
      <c r="T30" s="664"/>
      <c r="U30" s="664"/>
      <c r="V30" s="664"/>
      <c r="W30" s="664"/>
      <c r="X30" s="664"/>
      <c r="Y30" s="665"/>
      <c r="Z30" s="723">
        <v>0.2</v>
      </c>
      <c r="AA30" s="723"/>
      <c r="AB30" s="723"/>
      <c r="AC30" s="723"/>
      <c r="AD30" s="724" t="s">
        <v>226</v>
      </c>
      <c r="AE30" s="724"/>
      <c r="AF30" s="724"/>
      <c r="AG30" s="724"/>
      <c r="AH30" s="724"/>
      <c r="AI30" s="724"/>
      <c r="AJ30" s="724"/>
      <c r="AK30" s="724"/>
      <c r="AL30" s="666" t="s">
        <v>232</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99.2</v>
      </c>
      <c r="BH30" s="742"/>
      <c r="BI30" s="742"/>
      <c r="BJ30" s="742"/>
      <c r="BK30" s="742"/>
      <c r="BL30" s="742"/>
      <c r="BM30" s="743">
        <v>96.1</v>
      </c>
      <c r="BN30" s="742"/>
      <c r="BO30" s="742"/>
      <c r="BP30" s="742"/>
      <c r="BQ30" s="744"/>
      <c r="BR30" s="741">
        <v>99.1</v>
      </c>
      <c r="BS30" s="742"/>
      <c r="BT30" s="742"/>
      <c r="BU30" s="742"/>
      <c r="BV30" s="742"/>
      <c r="BW30" s="742"/>
      <c r="BX30" s="743">
        <v>95.5</v>
      </c>
      <c r="BY30" s="742"/>
      <c r="BZ30" s="742"/>
      <c r="CA30" s="742"/>
      <c r="CB30" s="744"/>
      <c r="CD30" s="747"/>
      <c r="CE30" s="748"/>
      <c r="CF30" s="705" t="s">
        <v>310</v>
      </c>
      <c r="CG30" s="702"/>
      <c r="CH30" s="702"/>
      <c r="CI30" s="702"/>
      <c r="CJ30" s="702"/>
      <c r="CK30" s="702"/>
      <c r="CL30" s="702"/>
      <c r="CM30" s="702"/>
      <c r="CN30" s="702"/>
      <c r="CO30" s="702"/>
      <c r="CP30" s="702"/>
      <c r="CQ30" s="703"/>
      <c r="CR30" s="661">
        <v>2136737</v>
      </c>
      <c r="CS30" s="664"/>
      <c r="CT30" s="664"/>
      <c r="CU30" s="664"/>
      <c r="CV30" s="664"/>
      <c r="CW30" s="664"/>
      <c r="CX30" s="664"/>
      <c r="CY30" s="665"/>
      <c r="CZ30" s="666">
        <v>10.5</v>
      </c>
      <c r="DA30" s="695"/>
      <c r="DB30" s="695"/>
      <c r="DC30" s="696"/>
      <c r="DD30" s="669">
        <v>2136737</v>
      </c>
      <c r="DE30" s="664"/>
      <c r="DF30" s="664"/>
      <c r="DG30" s="664"/>
      <c r="DH30" s="664"/>
      <c r="DI30" s="664"/>
      <c r="DJ30" s="664"/>
      <c r="DK30" s="665"/>
      <c r="DL30" s="669">
        <v>2115737</v>
      </c>
      <c r="DM30" s="664"/>
      <c r="DN30" s="664"/>
      <c r="DO30" s="664"/>
      <c r="DP30" s="664"/>
      <c r="DQ30" s="664"/>
      <c r="DR30" s="664"/>
      <c r="DS30" s="664"/>
      <c r="DT30" s="664"/>
      <c r="DU30" s="664"/>
      <c r="DV30" s="665"/>
      <c r="DW30" s="666">
        <v>15.8</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7633</v>
      </c>
      <c r="S31" s="664"/>
      <c r="T31" s="664"/>
      <c r="U31" s="664"/>
      <c r="V31" s="664"/>
      <c r="W31" s="664"/>
      <c r="X31" s="664"/>
      <c r="Y31" s="665"/>
      <c r="Z31" s="723">
        <v>0</v>
      </c>
      <c r="AA31" s="723"/>
      <c r="AB31" s="723"/>
      <c r="AC31" s="723"/>
      <c r="AD31" s="724" t="s">
        <v>226</v>
      </c>
      <c r="AE31" s="724"/>
      <c r="AF31" s="724"/>
      <c r="AG31" s="724"/>
      <c r="AH31" s="724"/>
      <c r="AI31" s="724"/>
      <c r="AJ31" s="724"/>
      <c r="AK31" s="724"/>
      <c r="AL31" s="666" t="s">
        <v>226</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98.9</v>
      </c>
      <c r="BH31" s="662"/>
      <c r="BI31" s="662"/>
      <c r="BJ31" s="662"/>
      <c r="BK31" s="662"/>
      <c r="BL31" s="662"/>
      <c r="BM31" s="667">
        <v>95.5</v>
      </c>
      <c r="BN31" s="740"/>
      <c r="BO31" s="740"/>
      <c r="BP31" s="740"/>
      <c r="BQ31" s="701"/>
      <c r="BR31" s="739">
        <v>99</v>
      </c>
      <c r="BS31" s="662"/>
      <c r="BT31" s="662"/>
      <c r="BU31" s="662"/>
      <c r="BV31" s="662"/>
      <c r="BW31" s="662"/>
      <c r="BX31" s="667">
        <v>94.7</v>
      </c>
      <c r="BY31" s="740"/>
      <c r="BZ31" s="740"/>
      <c r="CA31" s="740"/>
      <c r="CB31" s="701"/>
      <c r="CD31" s="747"/>
      <c r="CE31" s="748"/>
      <c r="CF31" s="705" t="s">
        <v>314</v>
      </c>
      <c r="CG31" s="702"/>
      <c r="CH31" s="702"/>
      <c r="CI31" s="702"/>
      <c r="CJ31" s="702"/>
      <c r="CK31" s="702"/>
      <c r="CL31" s="702"/>
      <c r="CM31" s="702"/>
      <c r="CN31" s="702"/>
      <c r="CO31" s="702"/>
      <c r="CP31" s="702"/>
      <c r="CQ31" s="703"/>
      <c r="CR31" s="661">
        <v>83950</v>
      </c>
      <c r="CS31" s="662"/>
      <c r="CT31" s="662"/>
      <c r="CU31" s="662"/>
      <c r="CV31" s="662"/>
      <c r="CW31" s="662"/>
      <c r="CX31" s="662"/>
      <c r="CY31" s="663"/>
      <c r="CZ31" s="666">
        <v>0.4</v>
      </c>
      <c r="DA31" s="695"/>
      <c r="DB31" s="695"/>
      <c r="DC31" s="696"/>
      <c r="DD31" s="669">
        <v>83950</v>
      </c>
      <c r="DE31" s="662"/>
      <c r="DF31" s="662"/>
      <c r="DG31" s="662"/>
      <c r="DH31" s="662"/>
      <c r="DI31" s="662"/>
      <c r="DJ31" s="662"/>
      <c r="DK31" s="663"/>
      <c r="DL31" s="669">
        <v>83950</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943471</v>
      </c>
      <c r="S32" s="664"/>
      <c r="T32" s="664"/>
      <c r="U32" s="664"/>
      <c r="V32" s="664"/>
      <c r="W32" s="664"/>
      <c r="X32" s="664"/>
      <c r="Y32" s="665"/>
      <c r="Z32" s="723">
        <v>4.4000000000000004</v>
      </c>
      <c r="AA32" s="723"/>
      <c r="AB32" s="723"/>
      <c r="AC32" s="723"/>
      <c r="AD32" s="724" t="s">
        <v>232</v>
      </c>
      <c r="AE32" s="724"/>
      <c r="AF32" s="724"/>
      <c r="AG32" s="724"/>
      <c r="AH32" s="724"/>
      <c r="AI32" s="724"/>
      <c r="AJ32" s="724"/>
      <c r="AK32" s="724"/>
      <c r="AL32" s="666" t="s">
        <v>226</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99.3</v>
      </c>
      <c r="BH32" s="677"/>
      <c r="BI32" s="677"/>
      <c r="BJ32" s="677"/>
      <c r="BK32" s="677"/>
      <c r="BL32" s="677"/>
      <c r="BM32" s="721">
        <v>96.6</v>
      </c>
      <c r="BN32" s="677"/>
      <c r="BO32" s="677"/>
      <c r="BP32" s="677"/>
      <c r="BQ32" s="714"/>
      <c r="BR32" s="738">
        <v>99.2</v>
      </c>
      <c r="BS32" s="677"/>
      <c r="BT32" s="677"/>
      <c r="BU32" s="677"/>
      <c r="BV32" s="677"/>
      <c r="BW32" s="677"/>
      <c r="BX32" s="721">
        <v>96</v>
      </c>
      <c r="BY32" s="677"/>
      <c r="BZ32" s="677"/>
      <c r="CA32" s="677"/>
      <c r="CB32" s="714"/>
      <c r="CD32" s="749"/>
      <c r="CE32" s="750"/>
      <c r="CF32" s="705" t="s">
        <v>317</v>
      </c>
      <c r="CG32" s="702"/>
      <c r="CH32" s="702"/>
      <c r="CI32" s="702"/>
      <c r="CJ32" s="702"/>
      <c r="CK32" s="702"/>
      <c r="CL32" s="702"/>
      <c r="CM32" s="702"/>
      <c r="CN32" s="702"/>
      <c r="CO32" s="702"/>
      <c r="CP32" s="702"/>
      <c r="CQ32" s="703"/>
      <c r="CR32" s="661" t="s">
        <v>226</v>
      </c>
      <c r="CS32" s="664"/>
      <c r="CT32" s="664"/>
      <c r="CU32" s="664"/>
      <c r="CV32" s="664"/>
      <c r="CW32" s="664"/>
      <c r="CX32" s="664"/>
      <c r="CY32" s="665"/>
      <c r="CZ32" s="666" t="s">
        <v>226</v>
      </c>
      <c r="DA32" s="695"/>
      <c r="DB32" s="695"/>
      <c r="DC32" s="696"/>
      <c r="DD32" s="669" t="s">
        <v>226</v>
      </c>
      <c r="DE32" s="664"/>
      <c r="DF32" s="664"/>
      <c r="DG32" s="664"/>
      <c r="DH32" s="664"/>
      <c r="DI32" s="664"/>
      <c r="DJ32" s="664"/>
      <c r="DK32" s="665"/>
      <c r="DL32" s="669" t="s">
        <v>226</v>
      </c>
      <c r="DM32" s="664"/>
      <c r="DN32" s="664"/>
      <c r="DO32" s="664"/>
      <c r="DP32" s="664"/>
      <c r="DQ32" s="664"/>
      <c r="DR32" s="664"/>
      <c r="DS32" s="664"/>
      <c r="DT32" s="664"/>
      <c r="DU32" s="664"/>
      <c r="DV32" s="665"/>
      <c r="DW32" s="666" t="s">
        <v>232</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575054</v>
      </c>
      <c r="S33" s="664"/>
      <c r="T33" s="664"/>
      <c r="U33" s="664"/>
      <c r="V33" s="664"/>
      <c r="W33" s="664"/>
      <c r="X33" s="664"/>
      <c r="Y33" s="665"/>
      <c r="Z33" s="723">
        <v>2.7</v>
      </c>
      <c r="AA33" s="723"/>
      <c r="AB33" s="723"/>
      <c r="AC33" s="723"/>
      <c r="AD33" s="724" t="s">
        <v>226</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8487726</v>
      </c>
      <c r="CS33" s="662"/>
      <c r="CT33" s="662"/>
      <c r="CU33" s="662"/>
      <c r="CV33" s="662"/>
      <c r="CW33" s="662"/>
      <c r="CX33" s="662"/>
      <c r="CY33" s="663"/>
      <c r="CZ33" s="666">
        <v>41.8</v>
      </c>
      <c r="DA33" s="695"/>
      <c r="DB33" s="695"/>
      <c r="DC33" s="696"/>
      <c r="DD33" s="669">
        <v>6994922</v>
      </c>
      <c r="DE33" s="662"/>
      <c r="DF33" s="662"/>
      <c r="DG33" s="662"/>
      <c r="DH33" s="662"/>
      <c r="DI33" s="662"/>
      <c r="DJ33" s="662"/>
      <c r="DK33" s="663"/>
      <c r="DL33" s="669">
        <v>5241143</v>
      </c>
      <c r="DM33" s="662"/>
      <c r="DN33" s="662"/>
      <c r="DO33" s="662"/>
      <c r="DP33" s="662"/>
      <c r="DQ33" s="662"/>
      <c r="DR33" s="662"/>
      <c r="DS33" s="662"/>
      <c r="DT33" s="662"/>
      <c r="DU33" s="662"/>
      <c r="DV33" s="663"/>
      <c r="DW33" s="666">
        <v>39.1</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334524</v>
      </c>
      <c r="S34" s="664"/>
      <c r="T34" s="664"/>
      <c r="U34" s="664"/>
      <c r="V34" s="664"/>
      <c r="W34" s="664"/>
      <c r="X34" s="664"/>
      <c r="Y34" s="665"/>
      <c r="Z34" s="723">
        <v>1.6</v>
      </c>
      <c r="AA34" s="723"/>
      <c r="AB34" s="723"/>
      <c r="AC34" s="723"/>
      <c r="AD34" s="724">
        <v>125</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4064576</v>
      </c>
      <c r="CS34" s="664"/>
      <c r="CT34" s="664"/>
      <c r="CU34" s="664"/>
      <c r="CV34" s="664"/>
      <c r="CW34" s="664"/>
      <c r="CX34" s="664"/>
      <c r="CY34" s="665"/>
      <c r="CZ34" s="666">
        <v>20</v>
      </c>
      <c r="DA34" s="695"/>
      <c r="DB34" s="695"/>
      <c r="DC34" s="696"/>
      <c r="DD34" s="669">
        <v>3339621</v>
      </c>
      <c r="DE34" s="664"/>
      <c r="DF34" s="664"/>
      <c r="DG34" s="664"/>
      <c r="DH34" s="664"/>
      <c r="DI34" s="664"/>
      <c r="DJ34" s="664"/>
      <c r="DK34" s="665"/>
      <c r="DL34" s="669">
        <v>2788897</v>
      </c>
      <c r="DM34" s="664"/>
      <c r="DN34" s="664"/>
      <c r="DO34" s="664"/>
      <c r="DP34" s="664"/>
      <c r="DQ34" s="664"/>
      <c r="DR34" s="664"/>
      <c r="DS34" s="664"/>
      <c r="DT34" s="664"/>
      <c r="DU34" s="664"/>
      <c r="DV34" s="665"/>
      <c r="DW34" s="666">
        <v>20.8</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1790800</v>
      </c>
      <c r="S35" s="664"/>
      <c r="T35" s="664"/>
      <c r="U35" s="664"/>
      <c r="V35" s="664"/>
      <c r="W35" s="664"/>
      <c r="X35" s="664"/>
      <c r="Y35" s="665"/>
      <c r="Z35" s="723">
        <v>8.3000000000000007</v>
      </c>
      <c r="AA35" s="723"/>
      <c r="AB35" s="723"/>
      <c r="AC35" s="723"/>
      <c r="AD35" s="724" t="s">
        <v>226</v>
      </c>
      <c r="AE35" s="724"/>
      <c r="AF35" s="724"/>
      <c r="AG35" s="724"/>
      <c r="AH35" s="724"/>
      <c r="AI35" s="724"/>
      <c r="AJ35" s="724"/>
      <c r="AK35" s="724"/>
      <c r="AL35" s="666" t="s">
        <v>226</v>
      </c>
      <c r="AM35" s="667"/>
      <c r="AN35" s="667"/>
      <c r="AO35" s="725"/>
      <c r="AP35" s="234"/>
      <c r="AQ35" s="729" t="s">
        <v>325</v>
      </c>
      <c r="AR35" s="730"/>
      <c r="AS35" s="730"/>
      <c r="AT35" s="730"/>
      <c r="AU35" s="730"/>
      <c r="AV35" s="730"/>
      <c r="AW35" s="730"/>
      <c r="AX35" s="730"/>
      <c r="AY35" s="731"/>
      <c r="AZ35" s="726">
        <v>2571625</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20758</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581632</v>
      </c>
      <c r="CS35" s="662"/>
      <c r="CT35" s="662"/>
      <c r="CU35" s="662"/>
      <c r="CV35" s="662"/>
      <c r="CW35" s="662"/>
      <c r="CX35" s="662"/>
      <c r="CY35" s="663"/>
      <c r="CZ35" s="666">
        <v>2.9</v>
      </c>
      <c r="DA35" s="695"/>
      <c r="DB35" s="695"/>
      <c r="DC35" s="696"/>
      <c r="DD35" s="669">
        <v>494426</v>
      </c>
      <c r="DE35" s="662"/>
      <c r="DF35" s="662"/>
      <c r="DG35" s="662"/>
      <c r="DH35" s="662"/>
      <c r="DI35" s="662"/>
      <c r="DJ35" s="662"/>
      <c r="DK35" s="663"/>
      <c r="DL35" s="669">
        <v>89534</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226</v>
      </c>
      <c r="S36" s="664"/>
      <c r="T36" s="664"/>
      <c r="U36" s="664"/>
      <c r="V36" s="664"/>
      <c r="W36" s="664"/>
      <c r="X36" s="664"/>
      <c r="Y36" s="665"/>
      <c r="Z36" s="723" t="s">
        <v>232</v>
      </c>
      <c r="AA36" s="723"/>
      <c r="AB36" s="723"/>
      <c r="AC36" s="723"/>
      <c r="AD36" s="724" t="s">
        <v>226</v>
      </c>
      <c r="AE36" s="724"/>
      <c r="AF36" s="724"/>
      <c r="AG36" s="724"/>
      <c r="AH36" s="724"/>
      <c r="AI36" s="724"/>
      <c r="AJ36" s="724"/>
      <c r="AK36" s="724"/>
      <c r="AL36" s="666" t="s">
        <v>226</v>
      </c>
      <c r="AM36" s="667"/>
      <c r="AN36" s="667"/>
      <c r="AO36" s="725"/>
      <c r="AQ36" s="698" t="s">
        <v>329</v>
      </c>
      <c r="AR36" s="699"/>
      <c r="AS36" s="699"/>
      <c r="AT36" s="699"/>
      <c r="AU36" s="699"/>
      <c r="AV36" s="699"/>
      <c r="AW36" s="699"/>
      <c r="AX36" s="699"/>
      <c r="AY36" s="700"/>
      <c r="AZ36" s="661">
        <v>767862</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-34115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1731481</v>
      </c>
      <c r="CS36" s="664"/>
      <c r="CT36" s="664"/>
      <c r="CU36" s="664"/>
      <c r="CV36" s="664"/>
      <c r="CW36" s="664"/>
      <c r="CX36" s="664"/>
      <c r="CY36" s="665"/>
      <c r="CZ36" s="666">
        <v>8.5</v>
      </c>
      <c r="DA36" s="695"/>
      <c r="DB36" s="695"/>
      <c r="DC36" s="696"/>
      <c r="DD36" s="669">
        <v>1410495</v>
      </c>
      <c r="DE36" s="664"/>
      <c r="DF36" s="664"/>
      <c r="DG36" s="664"/>
      <c r="DH36" s="664"/>
      <c r="DI36" s="664"/>
      <c r="DJ36" s="664"/>
      <c r="DK36" s="665"/>
      <c r="DL36" s="669">
        <v>874922</v>
      </c>
      <c r="DM36" s="664"/>
      <c r="DN36" s="664"/>
      <c r="DO36" s="664"/>
      <c r="DP36" s="664"/>
      <c r="DQ36" s="664"/>
      <c r="DR36" s="664"/>
      <c r="DS36" s="664"/>
      <c r="DT36" s="664"/>
      <c r="DU36" s="664"/>
      <c r="DV36" s="665"/>
      <c r="DW36" s="666">
        <v>6.5</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579500</v>
      </c>
      <c r="S37" s="664"/>
      <c r="T37" s="664"/>
      <c r="U37" s="664"/>
      <c r="V37" s="664"/>
      <c r="W37" s="664"/>
      <c r="X37" s="664"/>
      <c r="Y37" s="665"/>
      <c r="Z37" s="723">
        <v>2.7</v>
      </c>
      <c r="AA37" s="723"/>
      <c r="AB37" s="723"/>
      <c r="AC37" s="723"/>
      <c r="AD37" s="724" t="s">
        <v>232</v>
      </c>
      <c r="AE37" s="724"/>
      <c r="AF37" s="724"/>
      <c r="AG37" s="724"/>
      <c r="AH37" s="724"/>
      <c r="AI37" s="724"/>
      <c r="AJ37" s="724"/>
      <c r="AK37" s="724"/>
      <c r="AL37" s="666" t="s">
        <v>232</v>
      </c>
      <c r="AM37" s="667"/>
      <c r="AN37" s="667"/>
      <c r="AO37" s="725"/>
      <c r="AQ37" s="698" t="s">
        <v>333</v>
      </c>
      <c r="AR37" s="699"/>
      <c r="AS37" s="699"/>
      <c r="AT37" s="699"/>
      <c r="AU37" s="699"/>
      <c r="AV37" s="699"/>
      <c r="AW37" s="699"/>
      <c r="AX37" s="699"/>
      <c r="AY37" s="700"/>
      <c r="AZ37" s="661">
        <v>273837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5817</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31869</v>
      </c>
      <c r="CS37" s="662"/>
      <c r="CT37" s="662"/>
      <c r="CU37" s="662"/>
      <c r="CV37" s="662"/>
      <c r="CW37" s="662"/>
      <c r="CX37" s="662"/>
      <c r="CY37" s="663"/>
      <c r="CZ37" s="666">
        <v>0.2</v>
      </c>
      <c r="DA37" s="695"/>
      <c r="DB37" s="695"/>
      <c r="DC37" s="696"/>
      <c r="DD37" s="669">
        <v>23725</v>
      </c>
      <c r="DE37" s="662"/>
      <c r="DF37" s="662"/>
      <c r="DG37" s="662"/>
      <c r="DH37" s="662"/>
      <c r="DI37" s="662"/>
      <c r="DJ37" s="662"/>
      <c r="DK37" s="663"/>
      <c r="DL37" s="669">
        <v>23725</v>
      </c>
      <c r="DM37" s="662"/>
      <c r="DN37" s="662"/>
      <c r="DO37" s="662"/>
      <c r="DP37" s="662"/>
      <c r="DQ37" s="662"/>
      <c r="DR37" s="662"/>
      <c r="DS37" s="662"/>
      <c r="DT37" s="662"/>
      <c r="DU37" s="662"/>
      <c r="DV37" s="663"/>
      <c r="DW37" s="666">
        <v>0.2</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21534909</v>
      </c>
      <c r="S38" s="713"/>
      <c r="T38" s="713"/>
      <c r="U38" s="713"/>
      <c r="V38" s="713"/>
      <c r="W38" s="713"/>
      <c r="X38" s="713"/>
      <c r="Y38" s="718"/>
      <c r="Z38" s="719">
        <v>100</v>
      </c>
      <c r="AA38" s="719"/>
      <c r="AB38" s="719"/>
      <c r="AC38" s="719"/>
      <c r="AD38" s="720">
        <v>12811271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6667</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9124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1830121</v>
      </c>
      <c r="CS38" s="664"/>
      <c r="CT38" s="664"/>
      <c r="CU38" s="664"/>
      <c r="CV38" s="664"/>
      <c r="CW38" s="664"/>
      <c r="CX38" s="664"/>
      <c r="CY38" s="665"/>
      <c r="CZ38" s="666">
        <v>9</v>
      </c>
      <c r="DA38" s="695"/>
      <c r="DB38" s="695"/>
      <c r="DC38" s="696"/>
      <c r="DD38" s="669">
        <v>1597983</v>
      </c>
      <c r="DE38" s="664"/>
      <c r="DF38" s="664"/>
      <c r="DG38" s="664"/>
      <c r="DH38" s="664"/>
      <c r="DI38" s="664"/>
      <c r="DJ38" s="664"/>
      <c r="DK38" s="665"/>
      <c r="DL38" s="669">
        <v>1487790</v>
      </c>
      <c r="DM38" s="664"/>
      <c r="DN38" s="664"/>
      <c r="DO38" s="664"/>
      <c r="DP38" s="664"/>
      <c r="DQ38" s="664"/>
      <c r="DR38" s="664"/>
      <c r="DS38" s="664"/>
      <c r="DT38" s="664"/>
      <c r="DU38" s="664"/>
      <c r="DV38" s="665"/>
      <c r="DW38" s="666">
        <v>11.1</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t="s">
        <v>226</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103232</v>
      </c>
      <c r="CS39" s="662"/>
      <c r="CT39" s="662"/>
      <c r="CU39" s="662"/>
      <c r="CV39" s="662"/>
      <c r="CW39" s="662"/>
      <c r="CX39" s="662"/>
      <c r="CY39" s="663"/>
      <c r="CZ39" s="666">
        <v>0.5</v>
      </c>
      <c r="DA39" s="695"/>
      <c r="DB39" s="695"/>
      <c r="DC39" s="696"/>
      <c r="DD39" s="669">
        <v>92713</v>
      </c>
      <c r="DE39" s="662"/>
      <c r="DF39" s="662"/>
      <c r="DG39" s="662"/>
      <c r="DH39" s="662"/>
      <c r="DI39" s="662"/>
      <c r="DJ39" s="662"/>
      <c r="DK39" s="663"/>
      <c r="DL39" s="669" t="s">
        <v>226</v>
      </c>
      <c r="DM39" s="662"/>
      <c r="DN39" s="662"/>
      <c r="DO39" s="662"/>
      <c r="DP39" s="662"/>
      <c r="DQ39" s="662"/>
      <c r="DR39" s="662"/>
      <c r="DS39" s="662"/>
      <c r="DT39" s="662"/>
      <c r="DU39" s="662"/>
      <c r="DV39" s="663"/>
      <c r="DW39" s="666" t="s">
        <v>226</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359241</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226</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176684</v>
      </c>
      <c r="CS40" s="664"/>
      <c r="CT40" s="664"/>
      <c r="CU40" s="664"/>
      <c r="CV40" s="664"/>
      <c r="CW40" s="664"/>
      <c r="CX40" s="664"/>
      <c r="CY40" s="665"/>
      <c r="CZ40" s="666">
        <v>0.9</v>
      </c>
      <c r="DA40" s="695"/>
      <c r="DB40" s="695"/>
      <c r="DC40" s="696"/>
      <c r="DD40" s="669">
        <v>59684</v>
      </c>
      <c r="DE40" s="664"/>
      <c r="DF40" s="664"/>
      <c r="DG40" s="664"/>
      <c r="DH40" s="664"/>
      <c r="DI40" s="664"/>
      <c r="DJ40" s="664"/>
      <c r="DK40" s="665"/>
      <c r="DL40" s="669" t="s">
        <v>226</v>
      </c>
      <c r="DM40" s="664"/>
      <c r="DN40" s="664"/>
      <c r="DO40" s="664"/>
      <c r="DP40" s="664"/>
      <c r="DQ40" s="664"/>
      <c r="DR40" s="664"/>
      <c r="DS40" s="664"/>
      <c r="DT40" s="664"/>
      <c r="DU40" s="664"/>
      <c r="DV40" s="665"/>
      <c r="DW40" s="666" t="s">
        <v>232</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1164018</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334</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226</v>
      </c>
      <c r="CS41" s="662"/>
      <c r="CT41" s="662"/>
      <c r="CU41" s="662"/>
      <c r="CV41" s="662"/>
      <c r="CW41" s="662"/>
      <c r="CX41" s="662"/>
      <c r="CY41" s="663"/>
      <c r="CZ41" s="666" t="s">
        <v>350</v>
      </c>
      <c r="DA41" s="695"/>
      <c r="DB41" s="695"/>
      <c r="DC41" s="696"/>
      <c r="DD41" s="669" t="s">
        <v>226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2259278</v>
      </c>
      <c r="CS42" s="664"/>
      <c r="CT42" s="664"/>
      <c r="CU42" s="664"/>
      <c r="CV42" s="664"/>
      <c r="CW42" s="664"/>
      <c r="CX42" s="664"/>
      <c r="CY42" s="665"/>
      <c r="CZ42" s="666">
        <v>11.1</v>
      </c>
      <c r="DA42" s="667"/>
      <c r="DB42" s="667"/>
      <c r="DC42" s="668"/>
      <c r="DD42" s="669">
        <v>752108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87188</v>
      </c>
      <c r="CS43" s="662"/>
      <c r="CT43" s="662"/>
      <c r="CU43" s="662"/>
      <c r="CV43" s="662"/>
      <c r="CW43" s="662"/>
      <c r="CX43" s="662"/>
      <c r="CY43" s="663"/>
      <c r="CZ43" s="666">
        <v>0.4</v>
      </c>
      <c r="DA43" s="695"/>
      <c r="DB43" s="695"/>
      <c r="DC43" s="696"/>
      <c r="DD43" s="669">
        <v>87188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305</v>
      </c>
      <c r="CE44" s="690"/>
      <c r="CF44" s="658" t="s">
        <v>356</v>
      </c>
      <c r="CG44" s="659"/>
      <c r="CH44" s="659"/>
      <c r="CI44" s="659"/>
      <c r="CJ44" s="659"/>
      <c r="CK44" s="659"/>
      <c r="CL44" s="659"/>
      <c r="CM44" s="659"/>
      <c r="CN44" s="659"/>
      <c r="CO44" s="659"/>
      <c r="CP44" s="659"/>
      <c r="CQ44" s="660"/>
      <c r="CR44" s="661">
        <v>2185067</v>
      </c>
      <c r="CS44" s="664"/>
      <c r="CT44" s="664"/>
      <c r="CU44" s="664"/>
      <c r="CV44" s="664"/>
      <c r="CW44" s="664"/>
      <c r="CX44" s="664"/>
      <c r="CY44" s="665"/>
      <c r="CZ44" s="666">
        <v>10.8</v>
      </c>
      <c r="DA44" s="667"/>
      <c r="DB44" s="667"/>
      <c r="DC44" s="668"/>
      <c r="DD44" s="669">
        <v>742930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306029</v>
      </c>
      <c r="CS45" s="662"/>
      <c r="CT45" s="662"/>
      <c r="CU45" s="662"/>
      <c r="CV45" s="662"/>
      <c r="CW45" s="662"/>
      <c r="CX45" s="662"/>
      <c r="CY45" s="663"/>
      <c r="CZ45" s="666">
        <v>1.5</v>
      </c>
      <c r="DA45" s="695"/>
      <c r="DB45" s="695"/>
      <c r="DC45" s="696"/>
      <c r="DD45" s="669">
        <v>120015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1876438</v>
      </c>
      <c r="CS46" s="664"/>
      <c r="CT46" s="664"/>
      <c r="CU46" s="664"/>
      <c r="CV46" s="664"/>
      <c r="CW46" s="664"/>
      <c r="CX46" s="664"/>
      <c r="CY46" s="665"/>
      <c r="CZ46" s="666">
        <v>9.1999999999999993</v>
      </c>
      <c r="DA46" s="667"/>
      <c r="DB46" s="667"/>
      <c r="DC46" s="668"/>
      <c r="DD46" s="669">
        <v>622115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v>74211</v>
      </c>
      <c r="CS47" s="662"/>
      <c r="CT47" s="662"/>
      <c r="CU47" s="662"/>
      <c r="CV47" s="662"/>
      <c r="CW47" s="662"/>
      <c r="CX47" s="662"/>
      <c r="CY47" s="663"/>
      <c r="CZ47" s="666">
        <v>0.4</v>
      </c>
      <c r="DA47" s="695"/>
      <c r="DB47" s="695"/>
      <c r="DC47" s="696"/>
      <c r="DD47" s="669">
        <v>9178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232</v>
      </c>
      <c r="CS48" s="664"/>
      <c r="CT48" s="664"/>
      <c r="CU48" s="664"/>
      <c r="CV48" s="664"/>
      <c r="CW48" s="664"/>
      <c r="CX48" s="664"/>
      <c r="CY48" s="665"/>
      <c r="CZ48" s="666" t="s">
        <v>232</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20302811</v>
      </c>
      <c r="CS49" s="677"/>
      <c r="CT49" s="677"/>
      <c r="CU49" s="677"/>
      <c r="CV49" s="677"/>
      <c r="CW49" s="677"/>
      <c r="CX49" s="677"/>
      <c r="CY49" s="678"/>
      <c r="CZ49" s="679">
        <v>100</v>
      </c>
      <c r="DA49" s="680"/>
      <c r="DB49" s="680"/>
      <c r="DC49" s="681"/>
      <c r="DD49" s="682">
        <v>14534833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K8MWMeuuQW+6n63PiyPG2XY5BPpvVAih/kIChLBDAEDgWG9up/FyRVFwCW6TRMq8u4R9A/Kou1Qr0bzmN9QzTw==" saltValue="2MEPsj/1rxqWZLvqFHKB6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63" sqref="AU63:AY63"/>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21535</v>
      </c>
      <c r="R7" s="1194"/>
      <c r="S7" s="1194"/>
      <c r="T7" s="1194"/>
      <c r="U7" s="1194"/>
      <c r="V7" s="1194">
        <v>20303</v>
      </c>
      <c r="W7" s="1194"/>
      <c r="X7" s="1194"/>
      <c r="Y7" s="1194"/>
      <c r="Z7" s="1194"/>
      <c r="AA7" s="1194">
        <v>1232</v>
      </c>
      <c r="AB7" s="1194"/>
      <c r="AC7" s="1194"/>
      <c r="AD7" s="1194"/>
      <c r="AE7" s="1195"/>
      <c r="AF7" s="1196">
        <v>1018</v>
      </c>
      <c r="AG7" s="1197"/>
      <c r="AH7" s="1197"/>
      <c r="AI7" s="1197"/>
      <c r="AJ7" s="1198"/>
      <c r="AK7" s="1180">
        <v>943</v>
      </c>
      <c r="AL7" s="1181"/>
      <c r="AM7" s="1181"/>
      <c r="AN7" s="1181"/>
      <c r="AO7" s="1181"/>
      <c r="AP7" s="1181">
        <v>15939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573</v>
      </c>
      <c r="BT7" s="1185"/>
      <c r="BU7" s="1185"/>
      <c r="BV7" s="1185"/>
      <c r="BW7" s="1185"/>
      <c r="BX7" s="1185"/>
      <c r="BY7" s="1185"/>
      <c r="BZ7" s="1185"/>
      <c r="CA7" s="1185"/>
      <c r="CB7" s="1185"/>
      <c r="CC7" s="1185"/>
      <c r="CD7" s="1185"/>
      <c r="CE7" s="1185"/>
      <c r="CF7" s="1185"/>
      <c r="CG7" s="1186"/>
      <c r="CH7" s="1177">
        <v>-3</v>
      </c>
      <c r="CI7" s="1178"/>
      <c r="CJ7" s="1178"/>
      <c r="CK7" s="1178"/>
      <c r="CL7" s="1179"/>
      <c r="CM7" s="1177">
        <v>229</v>
      </c>
      <c r="CN7" s="1178"/>
      <c r="CO7" s="1178"/>
      <c r="CP7" s="1178"/>
      <c r="CQ7" s="1179"/>
      <c r="CR7" s="1177">
        <v>30</v>
      </c>
      <c r="CS7" s="1178"/>
      <c r="CT7" s="1178"/>
      <c r="CU7" s="1178"/>
      <c r="CV7" s="1179"/>
      <c r="CW7" s="1177">
        <v>29</v>
      </c>
      <c r="CX7" s="1178"/>
      <c r="CY7" s="1178"/>
      <c r="CZ7" s="1178"/>
      <c r="DA7" s="1179"/>
      <c r="DB7" s="1177" t="s">
        <v>575</v>
      </c>
      <c r="DC7" s="1178"/>
      <c r="DD7" s="1178"/>
      <c r="DE7" s="1178"/>
      <c r="DF7" s="1179"/>
      <c r="DG7" s="1177" t="s">
        <v>576</v>
      </c>
      <c r="DH7" s="1178"/>
      <c r="DI7" s="1178"/>
      <c r="DJ7" s="1178"/>
      <c r="DK7" s="1179"/>
      <c r="DL7" s="1177" t="s">
        <v>576</v>
      </c>
      <c r="DM7" s="1178"/>
      <c r="DN7" s="1178"/>
      <c r="DO7" s="1178"/>
      <c r="DP7" s="1179"/>
      <c r="DQ7" s="1177" t="s">
        <v>576</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574</v>
      </c>
      <c r="BT8" s="1104"/>
      <c r="BU8" s="1104"/>
      <c r="BV8" s="1104"/>
      <c r="BW8" s="1104"/>
      <c r="BX8" s="1104"/>
      <c r="BY8" s="1104"/>
      <c r="BZ8" s="1104"/>
      <c r="CA8" s="1104"/>
      <c r="CB8" s="1104"/>
      <c r="CC8" s="1104"/>
      <c r="CD8" s="1104"/>
      <c r="CE8" s="1104"/>
      <c r="CF8" s="1104"/>
      <c r="CG8" s="1105"/>
      <c r="CH8" s="1078">
        <v>0</v>
      </c>
      <c r="CI8" s="1079"/>
      <c r="CJ8" s="1079"/>
      <c r="CK8" s="1079"/>
      <c r="CL8" s="1080"/>
      <c r="CM8" s="1078">
        <v>392</v>
      </c>
      <c r="CN8" s="1079"/>
      <c r="CO8" s="1079"/>
      <c r="CP8" s="1079"/>
      <c r="CQ8" s="1080"/>
      <c r="CR8" s="1078">
        <v>6</v>
      </c>
      <c r="CS8" s="1079"/>
      <c r="CT8" s="1079"/>
      <c r="CU8" s="1079"/>
      <c r="CV8" s="1080"/>
      <c r="CW8" s="1078" t="s">
        <v>575</v>
      </c>
      <c r="CX8" s="1079"/>
      <c r="CY8" s="1079"/>
      <c r="CZ8" s="1079"/>
      <c r="DA8" s="1080"/>
      <c r="DB8" s="1078">
        <v>232</v>
      </c>
      <c r="DC8" s="1079"/>
      <c r="DD8" s="1079"/>
      <c r="DE8" s="1079"/>
      <c r="DF8" s="1080"/>
      <c r="DG8" s="1078" t="s">
        <v>577</v>
      </c>
      <c r="DH8" s="1079"/>
      <c r="DI8" s="1079"/>
      <c r="DJ8" s="1079"/>
      <c r="DK8" s="1080"/>
      <c r="DL8" s="1078" t="s">
        <v>577</v>
      </c>
      <c r="DM8" s="1079"/>
      <c r="DN8" s="1079"/>
      <c r="DO8" s="1079"/>
      <c r="DP8" s="1080"/>
      <c r="DQ8" s="1078">
        <v>51</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386</v>
      </c>
      <c r="B23" s="1033" t="s">
        <v>387</v>
      </c>
      <c r="C23" s="1034"/>
      <c r="D23" s="1034"/>
      <c r="E23" s="1034"/>
      <c r="F23" s="1034"/>
      <c r="G23" s="1034"/>
      <c r="H23" s="1034"/>
      <c r="I23" s="1034"/>
      <c r="J23" s="1034"/>
      <c r="K23" s="1034"/>
      <c r="L23" s="1034"/>
      <c r="M23" s="1034"/>
      <c r="N23" s="1034"/>
      <c r="O23" s="1034"/>
      <c r="P23" s="1035"/>
      <c r="Q23" s="1157">
        <f>Q7</f>
        <v>21535</v>
      </c>
      <c r="R23" s="1158"/>
      <c r="S23" s="1158"/>
      <c r="T23" s="1158"/>
      <c r="U23" s="1158"/>
      <c r="V23" s="1158">
        <f>V7</f>
        <v>20303</v>
      </c>
      <c r="W23" s="1158"/>
      <c r="X23" s="1158"/>
      <c r="Y23" s="1158"/>
      <c r="Z23" s="1158"/>
      <c r="AA23" s="1158">
        <f>AA7</f>
        <v>1232</v>
      </c>
      <c r="AB23" s="1158"/>
      <c r="AC23" s="1158"/>
      <c r="AD23" s="1158"/>
      <c r="AE23" s="1159"/>
      <c r="AF23" s="1160">
        <v>1018</v>
      </c>
      <c r="AG23" s="1158"/>
      <c r="AH23" s="1158"/>
      <c r="AI23" s="1158"/>
      <c r="AJ23" s="1161"/>
      <c r="AK23" s="1162"/>
      <c r="AL23" s="1163"/>
      <c r="AM23" s="1163"/>
      <c r="AN23" s="1163"/>
      <c r="AO23" s="1163"/>
      <c r="AP23" s="1158">
        <f>AP7</f>
        <v>15939</v>
      </c>
      <c r="AQ23" s="1158"/>
      <c r="AR23" s="1158"/>
      <c r="AS23" s="1158"/>
      <c r="AT23" s="1158"/>
      <c r="AU23" s="1164"/>
      <c r="AV23" s="1164"/>
      <c r="AW23" s="1164"/>
      <c r="AX23" s="1164"/>
      <c r="AY23" s="1165"/>
      <c r="AZ23" s="1154" t="s">
        <v>226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398</v>
      </c>
      <c r="C28" s="1140"/>
      <c r="D28" s="1140"/>
      <c r="E28" s="1140"/>
      <c r="F28" s="1140"/>
      <c r="G28" s="1140"/>
      <c r="H28" s="1140"/>
      <c r="I28" s="1140"/>
      <c r="J28" s="1140"/>
      <c r="K28" s="1140"/>
      <c r="L28" s="1140"/>
      <c r="M28" s="1140"/>
      <c r="N28" s="1140"/>
      <c r="O28" s="1140"/>
      <c r="P28" s="1141"/>
      <c r="Q28" s="1142">
        <v>4409</v>
      </c>
      <c r="R28" s="1143"/>
      <c r="S28" s="1143"/>
      <c r="T28" s="1143"/>
      <c r="U28" s="1143"/>
      <c r="V28" s="1143">
        <v>4388</v>
      </c>
      <c r="W28" s="1143"/>
      <c r="X28" s="1143"/>
      <c r="Y28" s="1143"/>
      <c r="Z28" s="1143"/>
      <c r="AA28" s="1143">
        <f>Q28-V28</f>
        <v>21</v>
      </c>
      <c r="AB28" s="1143"/>
      <c r="AC28" s="1143"/>
      <c r="AD28" s="1143"/>
      <c r="AE28" s="1144"/>
      <c r="AF28" s="1145">
        <v>21</v>
      </c>
      <c r="AG28" s="1143"/>
      <c r="AH28" s="1143"/>
      <c r="AI28" s="1143"/>
      <c r="AJ28" s="1146"/>
      <c r="AK28" s="1147">
        <v>359</v>
      </c>
      <c r="AL28" s="1135"/>
      <c r="AM28" s="1135"/>
      <c r="AN28" s="1135"/>
      <c r="AO28" s="1135"/>
      <c r="AP28" s="1135" t="s">
        <v>578</v>
      </c>
      <c r="AQ28" s="1135"/>
      <c r="AR28" s="1135"/>
      <c r="AS28" s="1135"/>
      <c r="AT28" s="1135"/>
      <c r="AU28" s="1135" t="s">
        <v>578</v>
      </c>
      <c r="AV28" s="1135"/>
      <c r="AW28" s="1135"/>
      <c r="AX28" s="1135"/>
      <c r="AY28" s="1135"/>
      <c r="AZ28" s="1136" t="s">
        <v>575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399</v>
      </c>
      <c r="C29" s="1127"/>
      <c r="D29" s="1127"/>
      <c r="E29" s="1127"/>
      <c r="F29" s="1127"/>
      <c r="G29" s="1127"/>
      <c r="H29" s="1127"/>
      <c r="I29" s="1127"/>
      <c r="J29" s="1127"/>
      <c r="K29" s="1127"/>
      <c r="L29" s="1127"/>
      <c r="M29" s="1127"/>
      <c r="N29" s="1127"/>
      <c r="O29" s="1127"/>
      <c r="P29" s="1128"/>
      <c r="Q29" s="1132">
        <v>995</v>
      </c>
      <c r="R29" s="1133"/>
      <c r="S29" s="1133"/>
      <c r="T29" s="1133"/>
      <c r="U29" s="1133"/>
      <c r="V29" s="1133">
        <v>969</v>
      </c>
      <c r="W29" s="1133"/>
      <c r="X29" s="1133"/>
      <c r="Y29" s="1133"/>
      <c r="Z29" s="1133"/>
      <c r="AA29" s="1133">
        <f>Q29-V29</f>
        <v>26</v>
      </c>
      <c r="AB29" s="1133"/>
      <c r="AC29" s="1133"/>
      <c r="AD29" s="1133"/>
      <c r="AE29" s="1134"/>
      <c r="AF29" s="1108">
        <v>26</v>
      </c>
      <c r="AG29" s="1109"/>
      <c r="AH29" s="1109"/>
      <c r="AI29" s="1109"/>
      <c r="AJ29" s="1110"/>
      <c r="AK29" s="1069">
        <v>565</v>
      </c>
      <c r="AL29" s="1060"/>
      <c r="AM29" s="1060"/>
      <c r="AN29" s="1060"/>
      <c r="AO29" s="1060"/>
      <c r="AP29" s="1060" t="s">
        <v>578</v>
      </c>
      <c r="AQ29" s="1060"/>
      <c r="AR29" s="1060"/>
      <c r="AS29" s="1060"/>
      <c r="AT29" s="1060"/>
      <c r="AU29" s="1060" t="s">
        <v>578</v>
      </c>
      <c r="AV29" s="1060"/>
      <c r="AW29" s="1060"/>
      <c r="AX29" s="1060"/>
      <c r="AY29" s="1060"/>
      <c r="AZ29" s="1131" t="s">
        <v>578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400</v>
      </c>
      <c r="C30" s="1127"/>
      <c r="D30" s="1127"/>
      <c r="E30" s="1127"/>
      <c r="F30" s="1127"/>
      <c r="G30" s="1127"/>
      <c r="H30" s="1127"/>
      <c r="I30" s="1127"/>
      <c r="J30" s="1127"/>
      <c r="K30" s="1127"/>
      <c r="L30" s="1127"/>
      <c r="M30" s="1127"/>
      <c r="N30" s="1127"/>
      <c r="O30" s="1127"/>
      <c r="P30" s="1128"/>
      <c r="Q30" s="1132">
        <v>1337</v>
      </c>
      <c r="R30" s="1133"/>
      <c r="S30" s="1133"/>
      <c r="T30" s="1133"/>
      <c r="U30" s="1133"/>
      <c r="V30" s="1133">
        <v>1111</v>
      </c>
      <c r="W30" s="1133"/>
      <c r="X30" s="1133"/>
      <c r="Y30" s="1133"/>
      <c r="Z30" s="1133"/>
      <c r="AA30" s="1133">
        <f>Q30-V30</f>
        <v>226</v>
      </c>
      <c r="AB30" s="1133"/>
      <c r="AC30" s="1133"/>
      <c r="AD30" s="1133"/>
      <c r="AE30" s="1134"/>
      <c r="AF30" s="1108">
        <v>662</v>
      </c>
      <c r="AG30" s="1109"/>
      <c r="AH30" s="1109"/>
      <c r="AI30" s="1109"/>
      <c r="AJ30" s="1110"/>
      <c r="AK30" s="1069">
        <v>7</v>
      </c>
      <c r="AL30" s="1060"/>
      <c r="AM30" s="1060"/>
      <c r="AN30" s="1060"/>
      <c r="AO30" s="1060"/>
      <c r="AP30" s="1060">
        <v>1517</v>
      </c>
      <c r="AQ30" s="1060"/>
      <c r="AR30" s="1060"/>
      <c r="AS30" s="1060"/>
      <c r="AT30" s="1060"/>
      <c r="AU30" s="1060">
        <v>11</v>
      </c>
      <c r="AV30" s="1060"/>
      <c r="AW30" s="1060"/>
      <c r="AX30" s="1060"/>
      <c r="AY30" s="1060"/>
      <c r="AZ30" s="1131" t="s">
        <v>578</v>
      </c>
      <c r="BA30" s="1131"/>
      <c r="BB30" s="1131"/>
      <c r="BC30" s="1131"/>
      <c r="BD30" s="1131"/>
      <c r="BE30" s="1121" t="s">
        <v>401</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402</v>
      </c>
      <c r="C31" s="1127"/>
      <c r="D31" s="1127"/>
      <c r="E31" s="1127"/>
      <c r="F31" s="1127"/>
      <c r="G31" s="1127"/>
      <c r="H31" s="1127"/>
      <c r="I31" s="1127"/>
      <c r="J31" s="1127"/>
      <c r="K31" s="1127"/>
      <c r="L31" s="1127"/>
      <c r="M31" s="1127"/>
      <c r="N31" s="1127"/>
      <c r="O31" s="1127"/>
      <c r="P31" s="1128"/>
      <c r="Q31" s="1132">
        <v>74</v>
      </c>
      <c r="R31" s="1133"/>
      <c r="S31" s="1133"/>
      <c r="T31" s="1133"/>
      <c r="U31" s="1133"/>
      <c r="V31" s="1133">
        <v>48</v>
      </c>
      <c r="W31" s="1133"/>
      <c r="X31" s="1133"/>
      <c r="Y31" s="1133"/>
      <c r="Z31" s="1133"/>
      <c r="AA31" s="1133">
        <f>Q31-V31</f>
        <v>26</v>
      </c>
      <c r="AB31" s="1133"/>
      <c r="AC31" s="1133"/>
      <c r="AD31" s="1133"/>
      <c r="AE31" s="1134"/>
      <c r="AF31" s="1108">
        <v>253</v>
      </c>
      <c r="AG31" s="1109"/>
      <c r="AH31" s="1109"/>
      <c r="AI31" s="1109"/>
      <c r="AJ31" s="1110"/>
      <c r="AK31" s="1069" t="s">
        <v>581</v>
      </c>
      <c r="AL31" s="1060"/>
      <c r="AM31" s="1060"/>
      <c r="AN31" s="1060"/>
      <c r="AO31" s="1060"/>
      <c r="AP31" s="1060">
        <v>223</v>
      </c>
      <c r="AQ31" s="1060"/>
      <c r="AR31" s="1060"/>
      <c r="AS31" s="1060"/>
      <c r="AT31" s="1060"/>
      <c r="AU31" s="1060" t="s">
        <v>579</v>
      </c>
      <c r="AV31" s="1060"/>
      <c r="AW31" s="1060"/>
      <c r="AX31" s="1060"/>
      <c r="AY31" s="1060"/>
      <c r="AZ31" s="1131" t="s">
        <v>580</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404</v>
      </c>
      <c r="C32" s="1127"/>
      <c r="D32" s="1127"/>
      <c r="E32" s="1127"/>
      <c r="F32" s="1127"/>
      <c r="G32" s="1127"/>
      <c r="H32" s="1127"/>
      <c r="I32" s="1127"/>
      <c r="J32" s="1127"/>
      <c r="K32" s="1127"/>
      <c r="L32" s="1127"/>
      <c r="M32" s="1127"/>
      <c r="N32" s="1127"/>
      <c r="O32" s="1127"/>
      <c r="P32" s="1128"/>
      <c r="Q32" s="1132">
        <v>924</v>
      </c>
      <c r="R32" s="1133"/>
      <c r="S32" s="1133"/>
      <c r="T32" s="1133"/>
      <c r="U32" s="1133"/>
      <c r="V32" s="1133">
        <v>889</v>
      </c>
      <c r="W32" s="1133"/>
      <c r="X32" s="1133"/>
      <c r="Y32" s="1133"/>
      <c r="Z32" s="1133"/>
      <c r="AA32" s="1133">
        <f t="shared" ref="AA32:AA34" si="0">Q32-V32</f>
        <v>35</v>
      </c>
      <c r="AB32" s="1133"/>
      <c r="AC32" s="1133"/>
      <c r="AD32" s="1133"/>
      <c r="AE32" s="1134"/>
      <c r="AF32" s="1108">
        <v>583</v>
      </c>
      <c r="AG32" s="1109"/>
      <c r="AH32" s="1109"/>
      <c r="AI32" s="1109"/>
      <c r="AJ32" s="1110"/>
      <c r="AK32" s="1069">
        <v>461</v>
      </c>
      <c r="AL32" s="1060"/>
      <c r="AM32" s="1060"/>
      <c r="AN32" s="1060"/>
      <c r="AO32" s="1060"/>
      <c r="AP32" s="1060">
        <v>8324</v>
      </c>
      <c r="AQ32" s="1060"/>
      <c r="AR32" s="1060"/>
      <c r="AS32" s="1060"/>
      <c r="AT32" s="1060"/>
      <c r="AU32" s="1060">
        <v>6585</v>
      </c>
      <c r="AV32" s="1060"/>
      <c r="AW32" s="1060"/>
      <c r="AX32" s="1060"/>
      <c r="AY32" s="1060"/>
      <c r="AZ32" s="1131" t="s">
        <v>580</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405</v>
      </c>
      <c r="C33" s="1127"/>
      <c r="D33" s="1127"/>
      <c r="E33" s="1127"/>
      <c r="F33" s="1127"/>
      <c r="G33" s="1127"/>
      <c r="H33" s="1127"/>
      <c r="I33" s="1127"/>
      <c r="J33" s="1127"/>
      <c r="K33" s="1127"/>
      <c r="L33" s="1127"/>
      <c r="M33" s="1127"/>
      <c r="N33" s="1127"/>
      <c r="O33" s="1127"/>
      <c r="P33" s="1128"/>
      <c r="Q33" s="1132">
        <v>1515</v>
      </c>
      <c r="R33" s="1133"/>
      <c r="S33" s="1133"/>
      <c r="T33" s="1133"/>
      <c r="U33" s="1133"/>
      <c r="V33" s="1133">
        <v>1625</v>
      </c>
      <c r="W33" s="1133"/>
      <c r="X33" s="1133"/>
      <c r="Y33" s="1133"/>
      <c r="Z33" s="1133"/>
      <c r="AA33" s="1133">
        <f t="shared" si="0"/>
        <v>-110</v>
      </c>
      <c r="AB33" s="1133"/>
      <c r="AC33" s="1133"/>
      <c r="AD33" s="1133"/>
      <c r="AE33" s="1134"/>
      <c r="AF33" s="1108">
        <v>333</v>
      </c>
      <c r="AG33" s="1109"/>
      <c r="AH33" s="1109"/>
      <c r="AI33" s="1109"/>
      <c r="AJ33" s="1110"/>
      <c r="AK33" s="1069">
        <v>274</v>
      </c>
      <c r="AL33" s="1060"/>
      <c r="AM33" s="1060"/>
      <c r="AN33" s="1060"/>
      <c r="AO33" s="1060"/>
      <c r="AP33" s="1060">
        <v>201</v>
      </c>
      <c r="AQ33" s="1060"/>
      <c r="AR33" s="1060"/>
      <c r="AS33" s="1060"/>
      <c r="AT33" s="1060"/>
      <c r="AU33" s="1060">
        <v>141</v>
      </c>
      <c r="AV33" s="1060"/>
      <c r="AW33" s="1060"/>
      <c r="AX33" s="1060"/>
      <c r="AY33" s="1060"/>
      <c r="AZ33" s="1131" t="s">
        <v>580</v>
      </c>
      <c r="BA33" s="1131"/>
      <c r="BB33" s="1131"/>
      <c r="BC33" s="1131"/>
      <c r="BD33" s="1131"/>
      <c r="BE33" s="1121" t="s">
        <v>401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406</v>
      </c>
      <c r="C34" s="1127"/>
      <c r="D34" s="1127"/>
      <c r="E34" s="1127"/>
      <c r="F34" s="1127"/>
      <c r="G34" s="1127"/>
      <c r="H34" s="1127"/>
      <c r="I34" s="1127"/>
      <c r="J34" s="1127"/>
      <c r="K34" s="1127"/>
      <c r="L34" s="1127"/>
      <c r="M34" s="1127"/>
      <c r="N34" s="1127"/>
      <c r="O34" s="1127"/>
      <c r="P34" s="1128"/>
      <c r="Q34" s="1132">
        <v>484</v>
      </c>
      <c r="R34" s="1133"/>
      <c r="S34" s="1133"/>
      <c r="T34" s="1133"/>
      <c r="U34" s="1133"/>
      <c r="V34" s="1133">
        <f>294+183</f>
        <v>477</v>
      </c>
      <c r="W34" s="1133"/>
      <c r="X34" s="1133"/>
      <c r="Y34" s="1133"/>
      <c r="Z34" s="1133"/>
      <c r="AA34" s="1133">
        <f t="shared" si="0"/>
        <v>7</v>
      </c>
      <c r="AB34" s="1133"/>
      <c r="AC34" s="1133"/>
      <c r="AD34" s="1133"/>
      <c r="AE34" s="1134"/>
      <c r="AF34" s="1108">
        <v>7</v>
      </c>
      <c r="AG34" s="1109"/>
      <c r="AH34" s="1109"/>
      <c r="AI34" s="1109"/>
      <c r="AJ34" s="1110"/>
      <c r="AK34" s="1069">
        <v>307</v>
      </c>
      <c r="AL34" s="1060"/>
      <c r="AM34" s="1060"/>
      <c r="AN34" s="1060"/>
      <c r="AO34" s="1060"/>
      <c r="AP34" s="1060">
        <v>2750</v>
      </c>
      <c r="AQ34" s="1060"/>
      <c r="AR34" s="1060"/>
      <c r="AS34" s="1060"/>
      <c r="AT34" s="1060"/>
      <c r="AU34" s="1060">
        <v>2750</v>
      </c>
      <c r="AV34" s="1060"/>
      <c r="AW34" s="1060"/>
      <c r="AX34" s="1060"/>
      <c r="AY34" s="1060"/>
      <c r="AZ34" s="1131" t="s">
        <v>580</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386</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1885</v>
      </c>
      <c r="AG63" s="1048"/>
      <c r="AH63" s="1048"/>
      <c r="AI63" s="1048"/>
      <c r="AJ63" s="1119"/>
      <c r="AK63" s="1120"/>
      <c r="AL63" s="1052"/>
      <c r="AM63" s="1052"/>
      <c r="AN63" s="1052"/>
      <c r="AO63" s="1052"/>
      <c r="AP63" s="1048">
        <f>AP30+AP31+AP32+AP33+AP34</f>
        <v>13015</v>
      </c>
      <c r="AQ63" s="1048"/>
      <c r="AR63" s="1048"/>
      <c r="AS63" s="1048"/>
      <c r="AT63" s="1048"/>
      <c r="AU63" s="1048">
        <f>AU30+AU32+AU33+AU34</f>
        <v>9487</v>
      </c>
      <c r="AV63" s="1048"/>
      <c r="AW63" s="1048"/>
      <c r="AX63" s="1048"/>
      <c r="AY63" s="1048"/>
      <c r="AZ63" s="1114"/>
      <c r="BA63" s="1114"/>
      <c r="BB63" s="1114"/>
      <c r="BC63" s="1114"/>
      <c r="BD63" s="1114"/>
      <c r="BE63" s="1049"/>
      <c r="BF63" s="1049"/>
      <c r="BG63" s="1049"/>
      <c r="BH63" s="1049"/>
      <c r="BI63" s="1050"/>
      <c r="BJ63" s="1115" t="s">
        <v>226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391</v>
      </c>
      <c r="W66" s="1091"/>
      <c r="X66" s="1091"/>
      <c r="Y66" s="1091"/>
      <c r="Z66" s="1092"/>
      <c r="AA66" s="1090" t="s">
        <v>392</v>
      </c>
      <c r="AB66" s="1091"/>
      <c r="AC66" s="1091"/>
      <c r="AD66" s="1091"/>
      <c r="AE66" s="1092"/>
      <c r="AF66" s="1096" t="s">
        <v>393</v>
      </c>
      <c r="AG66" s="1097"/>
      <c r="AH66" s="1097"/>
      <c r="AI66" s="1097"/>
      <c r="AJ66" s="1098"/>
      <c r="AK66" s="1090" t="s">
        <v>394</v>
      </c>
      <c r="AL66" s="1085"/>
      <c r="AM66" s="1085"/>
      <c r="AN66" s="1085"/>
      <c r="AO66" s="1086"/>
      <c r="AP66" s="1090" t="s">
        <v>413</v>
      </c>
      <c r="AQ66" s="1091"/>
      <c r="AR66" s="1091"/>
      <c r="AS66" s="1091"/>
      <c r="AT66" s="1092"/>
      <c r="AU66" s="1090" t="s">
        <v>414</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582</v>
      </c>
      <c r="C68" s="1075"/>
      <c r="D68" s="1075"/>
      <c r="E68" s="1075"/>
      <c r="F68" s="1075"/>
      <c r="G68" s="1075"/>
      <c r="H68" s="1075"/>
      <c r="I68" s="1075"/>
      <c r="J68" s="1075"/>
      <c r="K68" s="1075"/>
      <c r="L68" s="1075"/>
      <c r="M68" s="1075"/>
      <c r="N68" s="1075"/>
      <c r="O68" s="1075"/>
      <c r="P68" s="1076"/>
      <c r="Q68" s="1077">
        <v>296</v>
      </c>
      <c r="R68" s="1071"/>
      <c r="S68" s="1071"/>
      <c r="T68" s="1071"/>
      <c r="U68" s="1071"/>
      <c r="V68" s="1071">
        <v>278</v>
      </c>
      <c r="W68" s="1071"/>
      <c r="X68" s="1071"/>
      <c r="Y68" s="1071"/>
      <c r="Z68" s="1071"/>
      <c r="AA68" s="1071">
        <v>18</v>
      </c>
      <c r="AB68" s="1071"/>
      <c r="AC68" s="1071"/>
      <c r="AD68" s="1071"/>
      <c r="AE68" s="1071"/>
      <c r="AF68" s="1071">
        <v>18</v>
      </c>
      <c r="AG68" s="1071"/>
      <c r="AH68" s="1071"/>
      <c r="AI68" s="1071"/>
      <c r="AJ68" s="1071"/>
      <c r="AK68" s="1071">
        <v>85</v>
      </c>
      <c r="AL68" s="1071"/>
      <c r="AM68" s="1071"/>
      <c r="AN68" s="1071"/>
      <c r="AO68" s="1071"/>
      <c r="AP68" s="1071" t="s">
        <v>584</v>
      </c>
      <c r="AQ68" s="1071"/>
      <c r="AR68" s="1071"/>
      <c r="AS68" s="1071"/>
      <c r="AT68" s="1071"/>
      <c r="AU68" s="1071" t="s">
        <v>585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590</v>
      </c>
      <c r="C69" s="1064"/>
      <c r="D69" s="1064"/>
      <c r="E69" s="1064"/>
      <c r="F69" s="1064"/>
      <c r="G69" s="1064"/>
      <c r="H69" s="1064"/>
      <c r="I69" s="1064"/>
      <c r="J69" s="1064"/>
      <c r="K69" s="1064"/>
      <c r="L69" s="1064"/>
      <c r="M69" s="1064"/>
      <c r="N69" s="1064"/>
      <c r="O69" s="1064"/>
      <c r="P69" s="1065"/>
      <c r="Q69" s="1066">
        <v>6602</v>
      </c>
      <c r="R69" s="1060"/>
      <c r="S69" s="1060"/>
      <c r="T69" s="1060"/>
      <c r="U69" s="1060"/>
      <c r="V69" s="1060">
        <v>5976</v>
      </c>
      <c r="W69" s="1060"/>
      <c r="X69" s="1060"/>
      <c r="Y69" s="1060"/>
      <c r="Z69" s="1060"/>
      <c r="AA69" s="1060">
        <v>625</v>
      </c>
      <c r="AB69" s="1060"/>
      <c r="AC69" s="1060"/>
      <c r="AD69" s="1060"/>
      <c r="AE69" s="1060"/>
      <c r="AF69" s="1060">
        <v>625</v>
      </c>
      <c r="AG69" s="1060"/>
      <c r="AH69" s="1060"/>
      <c r="AI69" s="1060"/>
      <c r="AJ69" s="1060"/>
      <c r="AK69" s="1060">
        <v>16</v>
      </c>
      <c r="AL69" s="1060"/>
      <c r="AM69" s="1060"/>
      <c r="AN69" s="1060"/>
      <c r="AO69" s="1060"/>
      <c r="AP69" s="1060" t="s">
        <v>585</v>
      </c>
      <c r="AQ69" s="1060"/>
      <c r="AR69" s="1060"/>
      <c r="AS69" s="1060"/>
      <c r="AT69" s="1060"/>
      <c r="AU69" s="1060" t="s">
        <v>583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587</v>
      </c>
      <c r="C70" s="1064"/>
      <c r="D70" s="1064"/>
      <c r="E70" s="1064"/>
      <c r="F70" s="1064"/>
      <c r="G70" s="1064"/>
      <c r="H70" s="1064"/>
      <c r="I70" s="1064"/>
      <c r="J70" s="1064"/>
      <c r="K70" s="1064"/>
      <c r="L70" s="1064"/>
      <c r="M70" s="1064"/>
      <c r="N70" s="1064"/>
      <c r="O70" s="1064"/>
      <c r="P70" s="1065"/>
      <c r="Q70" s="1066">
        <v>139</v>
      </c>
      <c r="R70" s="1060"/>
      <c r="S70" s="1060"/>
      <c r="T70" s="1060"/>
      <c r="U70" s="1060"/>
      <c r="V70" s="1060">
        <v>138</v>
      </c>
      <c r="W70" s="1060"/>
      <c r="X70" s="1060"/>
      <c r="Y70" s="1060"/>
      <c r="Z70" s="1060"/>
      <c r="AA70" s="1060">
        <v>2</v>
      </c>
      <c r="AB70" s="1060"/>
      <c r="AC70" s="1060"/>
      <c r="AD70" s="1060"/>
      <c r="AE70" s="1060"/>
      <c r="AF70" s="1060">
        <v>2</v>
      </c>
      <c r="AG70" s="1060"/>
      <c r="AH70" s="1060"/>
      <c r="AI70" s="1060"/>
      <c r="AJ70" s="1060"/>
      <c r="AK70" s="1060" t="s">
        <v>585</v>
      </c>
      <c r="AL70" s="1060"/>
      <c r="AM70" s="1060"/>
      <c r="AN70" s="1060"/>
      <c r="AO70" s="1060"/>
      <c r="AP70" s="1060" t="s">
        <v>583</v>
      </c>
      <c r="AQ70" s="1060"/>
      <c r="AR70" s="1060"/>
      <c r="AS70" s="1060"/>
      <c r="AT70" s="1060"/>
      <c r="AU70" s="1060" t="s">
        <v>585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586</v>
      </c>
      <c r="C71" s="1064"/>
      <c r="D71" s="1064"/>
      <c r="E71" s="1064"/>
      <c r="F71" s="1064"/>
      <c r="G71" s="1064"/>
      <c r="H71" s="1064"/>
      <c r="I71" s="1064"/>
      <c r="J71" s="1064"/>
      <c r="K71" s="1064"/>
      <c r="L71" s="1064"/>
      <c r="M71" s="1064"/>
      <c r="N71" s="1064"/>
      <c r="O71" s="1064"/>
      <c r="P71" s="1065"/>
      <c r="Q71" s="1066">
        <v>64</v>
      </c>
      <c r="R71" s="1060"/>
      <c r="S71" s="1060"/>
      <c r="T71" s="1060"/>
      <c r="U71" s="1060"/>
      <c r="V71" s="1060">
        <v>63</v>
      </c>
      <c r="W71" s="1060"/>
      <c r="X71" s="1060"/>
      <c r="Y71" s="1060"/>
      <c r="Z71" s="1060"/>
      <c r="AA71" s="1060">
        <v>1</v>
      </c>
      <c r="AB71" s="1060"/>
      <c r="AC71" s="1060"/>
      <c r="AD71" s="1060"/>
      <c r="AE71" s="1060"/>
      <c r="AF71" s="1060">
        <v>1</v>
      </c>
      <c r="AG71" s="1060"/>
      <c r="AH71" s="1060"/>
      <c r="AI71" s="1060"/>
      <c r="AJ71" s="1060"/>
      <c r="AK71" s="1060" t="s">
        <v>585</v>
      </c>
      <c r="AL71" s="1060"/>
      <c r="AM71" s="1060"/>
      <c r="AN71" s="1060"/>
      <c r="AO71" s="1060"/>
      <c r="AP71" s="1060" t="s">
        <v>589</v>
      </c>
      <c r="AQ71" s="1060"/>
      <c r="AR71" s="1060"/>
      <c r="AS71" s="1060"/>
      <c r="AT71" s="1060"/>
      <c r="AU71" s="1060" t="s">
        <v>585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588</v>
      </c>
      <c r="C72" s="1064"/>
      <c r="D72" s="1064"/>
      <c r="E72" s="1064"/>
      <c r="F72" s="1064"/>
      <c r="G72" s="1064"/>
      <c r="H72" s="1064"/>
      <c r="I72" s="1064"/>
      <c r="J72" s="1064"/>
      <c r="K72" s="1064"/>
      <c r="L72" s="1064"/>
      <c r="M72" s="1064"/>
      <c r="N72" s="1064"/>
      <c r="O72" s="1064"/>
      <c r="P72" s="1065"/>
      <c r="Q72" s="1066">
        <v>6</v>
      </c>
      <c r="R72" s="1060"/>
      <c r="S72" s="1060"/>
      <c r="T72" s="1060"/>
      <c r="U72" s="1060"/>
      <c r="V72" s="1060">
        <v>4</v>
      </c>
      <c r="W72" s="1060"/>
      <c r="X72" s="1060"/>
      <c r="Y72" s="1060"/>
      <c r="Z72" s="1060"/>
      <c r="AA72" s="1060">
        <v>2</v>
      </c>
      <c r="AB72" s="1060"/>
      <c r="AC72" s="1060"/>
      <c r="AD72" s="1060"/>
      <c r="AE72" s="1060"/>
      <c r="AF72" s="1060">
        <v>2</v>
      </c>
      <c r="AG72" s="1060"/>
      <c r="AH72" s="1060"/>
      <c r="AI72" s="1060"/>
      <c r="AJ72" s="1060"/>
      <c r="AK72" s="1060" t="s">
        <v>585</v>
      </c>
      <c r="AL72" s="1060"/>
      <c r="AM72" s="1060"/>
      <c r="AN72" s="1060"/>
      <c r="AO72" s="1060"/>
      <c r="AP72" s="1060" t="s">
        <v>585</v>
      </c>
      <c r="AQ72" s="1060"/>
      <c r="AR72" s="1060"/>
      <c r="AS72" s="1060"/>
      <c r="AT72" s="1060"/>
      <c r="AU72" s="1060" t="s">
        <v>585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592</v>
      </c>
      <c r="C73" s="1064"/>
      <c r="D73" s="1064"/>
      <c r="E73" s="1064"/>
      <c r="F73" s="1064"/>
      <c r="G73" s="1064"/>
      <c r="H73" s="1064"/>
      <c r="I73" s="1064"/>
      <c r="J73" s="1064"/>
      <c r="K73" s="1064"/>
      <c r="L73" s="1064"/>
      <c r="M73" s="1064"/>
      <c r="N73" s="1064"/>
      <c r="O73" s="1064"/>
      <c r="P73" s="1065"/>
      <c r="Q73" s="1066">
        <v>3</v>
      </c>
      <c r="R73" s="1060"/>
      <c r="S73" s="1060"/>
      <c r="T73" s="1060"/>
      <c r="U73" s="1060"/>
      <c r="V73" s="1060">
        <v>2</v>
      </c>
      <c r="W73" s="1060"/>
      <c r="X73" s="1060"/>
      <c r="Y73" s="1060"/>
      <c r="Z73" s="1060"/>
      <c r="AA73" s="1060">
        <v>1</v>
      </c>
      <c r="AB73" s="1060"/>
      <c r="AC73" s="1060"/>
      <c r="AD73" s="1060"/>
      <c r="AE73" s="1060"/>
      <c r="AF73" s="1060">
        <v>1</v>
      </c>
      <c r="AG73" s="1060"/>
      <c r="AH73" s="1060"/>
      <c r="AI73" s="1060"/>
      <c r="AJ73" s="1060"/>
      <c r="AK73" s="1060">
        <v>0</v>
      </c>
      <c r="AL73" s="1060"/>
      <c r="AM73" s="1060"/>
      <c r="AN73" s="1060"/>
      <c r="AO73" s="1060"/>
      <c r="AP73" s="1060" t="s">
        <v>585</v>
      </c>
      <c r="AQ73" s="1060"/>
      <c r="AR73" s="1060"/>
      <c r="AS73" s="1060"/>
      <c r="AT73" s="1060"/>
      <c r="AU73" s="1060" t="s">
        <v>585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591</v>
      </c>
      <c r="C74" s="1064"/>
      <c r="D74" s="1064"/>
      <c r="E74" s="1064"/>
      <c r="F74" s="1064"/>
      <c r="G74" s="1064"/>
      <c r="H74" s="1064"/>
      <c r="I74" s="1064"/>
      <c r="J74" s="1064"/>
      <c r="K74" s="1064"/>
      <c r="L74" s="1064"/>
      <c r="M74" s="1064"/>
      <c r="N74" s="1064"/>
      <c r="O74" s="1064"/>
      <c r="P74" s="1065"/>
      <c r="Q74" s="1066">
        <v>285</v>
      </c>
      <c r="R74" s="1060"/>
      <c r="S74" s="1060"/>
      <c r="T74" s="1060"/>
      <c r="U74" s="1060"/>
      <c r="V74" s="1060">
        <v>276</v>
      </c>
      <c r="W74" s="1060"/>
      <c r="X74" s="1060"/>
      <c r="Y74" s="1060"/>
      <c r="Z74" s="1060"/>
      <c r="AA74" s="1060">
        <v>9</v>
      </c>
      <c r="AB74" s="1060"/>
      <c r="AC74" s="1060"/>
      <c r="AD74" s="1060"/>
      <c r="AE74" s="1060"/>
      <c r="AF74" s="1060">
        <v>9</v>
      </c>
      <c r="AG74" s="1060"/>
      <c r="AH74" s="1060"/>
      <c r="AI74" s="1060"/>
      <c r="AJ74" s="1060"/>
      <c r="AK74" s="1060" t="s">
        <v>583</v>
      </c>
      <c r="AL74" s="1060"/>
      <c r="AM74" s="1060"/>
      <c r="AN74" s="1060"/>
      <c r="AO74" s="1060"/>
      <c r="AP74" s="1060">
        <v>1164</v>
      </c>
      <c r="AQ74" s="1060"/>
      <c r="AR74" s="1060"/>
      <c r="AS74" s="1060"/>
      <c r="AT74" s="1060"/>
      <c r="AU74" s="1060">
        <v>52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593</v>
      </c>
      <c r="C75" s="1064"/>
      <c r="D75" s="1064"/>
      <c r="E75" s="1064"/>
      <c r="F75" s="1064"/>
      <c r="G75" s="1064"/>
      <c r="H75" s="1064"/>
      <c r="I75" s="1064"/>
      <c r="J75" s="1064"/>
      <c r="K75" s="1064"/>
      <c r="L75" s="1064"/>
      <c r="M75" s="1064"/>
      <c r="N75" s="1064"/>
      <c r="O75" s="1064"/>
      <c r="P75" s="1065"/>
      <c r="Q75" s="1067">
        <v>116</v>
      </c>
      <c r="R75" s="1068"/>
      <c r="S75" s="1068"/>
      <c r="T75" s="1068"/>
      <c r="U75" s="1069"/>
      <c r="V75" s="1070">
        <v>116</v>
      </c>
      <c r="W75" s="1068"/>
      <c r="X75" s="1068"/>
      <c r="Y75" s="1068"/>
      <c r="Z75" s="1069"/>
      <c r="AA75" s="1070">
        <v>0</v>
      </c>
      <c r="AB75" s="1068"/>
      <c r="AC75" s="1068"/>
      <c r="AD75" s="1068"/>
      <c r="AE75" s="1069"/>
      <c r="AF75" s="1070">
        <v>0</v>
      </c>
      <c r="AG75" s="1068"/>
      <c r="AH75" s="1068"/>
      <c r="AI75" s="1068"/>
      <c r="AJ75" s="1069"/>
      <c r="AK75" s="1060" t="s">
        <v>583</v>
      </c>
      <c r="AL75" s="1060"/>
      <c r="AM75" s="1060"/>
      <c r="AN75" s="1060"/>
      <c r="AO75" s="1060"/>
      <c r="AP75" s="1060" t="s">
        <v>584</v>
      </c>
      <c r="AQ75" s="1060"/>
      <c r="AR75" s="1060"/>
      <c r="AS75" s="1060"/>
      <c r="AT75" s="1060"/>
      <c r="AU75" s="1060" t="s">
        <v>585</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594</v>
      </c>
      <c r="C76" s="1064"/>
      <c r="D76" s="1064"/>
      <c r="E76" s="1064"/>
      <c r="F76" s="1064"/>
      <c r="G76" s="1064"/>
      <c r="H76" s="1064"/>
      <c r="I76" s="1064"/>
      <c r="J76" s="1064"/>
      <c r="K76" s="1064"/>
      <c r="L76" s="1064"/>
      <c r="M76" s="1064"/>
      <c r="N76" s="1064"/>
      <c r="O76" s="1064"/>
      <c r="P76" s="1065"/>
      <c r="Q76" s="1067">
        <v>18315</v>
      </c>
      <c r="R76" s="1068"/>
      <c r="S76" s="1068"/>
      <c r="T76" s="1068"/>
      <c r="U76" s="1069"/>
      <c r="V76" s="1070">
        <v>17595</v>
      </c>
      <c r="W76" s="1068"/>
      <c r="X76" s="1068"/>
      <c r="Y76" s="1068"/>
      <c r="Z76" s="1069"/>
      <c r="AA76" s="1070">
        <v>720</v>
      </c>
      <c r="AB76" s="1068"/>
      <c r="AC76" s="1068"/>
      <c r="AD76" s="1068"/>
      <c r="AE76" s="1069"/>
      <c r="AF76" s="1070">
        <v>720</v>
      </c>
      <c r="AG76" s="1068"/>
      <c r="AH76" s="1068"/>
      <c r="AI76" s="1068"/>
      <c r="AJ76" s="1069"/>
      <c r="AK76" s="1070">
        <v>27</v>
      </c>
      <c r="AL76" s="1068"/>
      <c r="AM76" s="1068"/>
      <c r="AN76" s="1068"/>
      <c r="AO76" s="1069"/>
      <c r="AP76" s="1060" t="s">
        <v>585</v>
      </c>
      <c r="AQ76" s="1060"/>
      <c r="AR76" s="1060"/>
      <c r="AS76" s="1060"/>
      <c r="AT76" s="1060"/>
      <c r="AU76" s="1060" t="s">
        <v>585</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595</v>
      </c>
      <c r="C77" s="1064"/>
      <c r="D77" s="1064"/>
      <c r="E77" s="1064"/>
      <c r="F77" s="1064"/>
      <c r="G77" s="1064"/>
      <c r="H77" s="1064"/>
      <c r="I77" s="1064"/>
      <c r="J77" s="1064"/>
      <c r="K77" s="1064"/>
      <c r="L77" s="1064"/>
      <c r="M77" s="1064"/>
      <c r="N77" s="1064"/>
      <c r="O77" s="1064"/>
      <c r="P77" s="1065"/>
      <c r="Q77" s="1067">
        <v>298</v>
      </c>
      <c r="R77" s="1068"/>
      <c r="S77" s="1068"/>
      <c r="T77" s="1068"/>
      <c r="U77" s="1069"/>
      <c r="V77" s="1070">
        <v>227</v>
      </c>
      <c r="W77" s="1068"/>
      <c r="X77" s="1068"/>
      <c r="Y77" s="1068"/>
      <c r="Z77" s="1069"/>
      <c r="AA77" s="1070">
        <v>71</v>
      </c>
      <c r="AB77" s="1068"/>
      <c r="AC77" s="1068"/>
      <c r="AD77" s="1068"/>
      <c r="AE77" s="1069"/>
      <c r="AF77" s="1070">
        <v>71</v>
      </c>
      <c r="AG77" s="1068"/>
      <c r="AH77" s="1068"/>
      <c r="AI77" s="1068"/>
      <c r="AJ77" s="1069"/>
      <c r="AK77" s="1060">
        <v>23</v>
      </c>
      <c r="AL77" s="1060"/>
      <c r="AM77" s="1060"/>
      <c r="AN77" s="1060"/>
      <c r="AO77" s="1060"/>
      <c r="AP77" s="1060" t="s">
        <v>584</v>
      </c>
      <c r="AQ77" s="1060"/>
      <c r="AR77" s="1060"/>
      <c r="AS77" s="1060"/>
      <c r="AT77" s="1060"/>
      <c r="AU77" s="1060" t="s">
        <v>585</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596</v>
      </c>
      <c r="C78" s="1064"/>
      <c r="D78" s="1064"/>
      <c r="E78" s="1064"/>
      <c r="F78" s="1064"/>
      <c r="G78" s="1064"/>
      <c r="H78" s="1064"/>
      <c r="I78" s="1064"/>
      <c r="J78" s="1064"/>
      <c r="K78" s="1064"/>
      <c r="L78" s="1064"/>
      <c r="M78" s="1064"/>
      <c r="N78" s="1064"/>
      <c r="O78" s="1064"/>
      <c r="P78" s="1065"/>
      <c r="Q78" s="1066">
        <v>57</v>
      </c>
      <c r="R78" s="1060"/>
      <c r="S78" s="1060"/>
      <c r="T78" s="1060"/>
      <c r="U78" s="1060"/>
      <c r="V78" s="1060">
        <v>51</v>
      </c>
      <c r="W78" s="1060"/>
      <c r="X78" s="1060"/>
      <c r="Y78" s="1060"/>
      <c r="Z78" s="1060"/>
      <c r="AA78" s="1060">
        <v>5</v>
      </c>
      <c r="AB78" s="1060"/>
      <c r="AC78" s="1060"/>
      <c r="AD78" s="1060"/>
      <c r="AE78" s="1060"/>
      <c r="AF78" s="1060">
        <v>5</v>
      </c>
      <c r="AG78" s="1060"/>
      <c r="AH78" s="1060"/>
      <c r="AI78" s="1060"/>
      <c r="AJ78" s="1060"/>
      <c r="AK78" s="1060" t="s">
        <v>585</v>
      </c>
      <c r="AL78" s="1060"/>
      <c r="AM78" s="1060"/>
      <c r="AN78" s="1060"/>
      <c r="AO78" s="1060"/>
      <c r="AP78" s="1060" t="s">
        <v>585</v>
      </c>
      <c r="AQ78" s="1060"/>
      <c r="AR78" s="1060"/>
      <c r="AS78" s="1060"/>
      <c r="AT78" s="1060"/>
      <c r="AU78" s="1060" t="s">
        <v>585</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597</v>
      </c>
      <c r="C79" s="1064"/>
      <c r="D79" s="1064"/>
      <c r="E79" s="1064"/>
      <c r="F79" s="1064"/>
      <c r="G79" s="1064"/>
      <c r="H79" s="1064"/>
      <c r="I79" s="1064"/>
      <c r="J79" s="1064"/>
      <c r="K79" s="1064"/>
      <c r="L79" s="1064"/>
      <c r="M79" s="1064"/>
      <c r="N79" s="1064"/>
      <c r="O79" s="1064"/>
      <c r="P79" s="1065"/>
      <c r="Q79" s="1066">
        <v>194</v>
      </c>
      <c r="R79" s="1060"/>
      <c r="S79" s="1060"/>
      <c r="T79" s="1060"/>
      <c r="U79" s="1060"/>
      <c r="V79" s="1060">
        <v>191</v>
      </c>
      <c r="W79" s="1060"/>
      <c r="X79" s="1060"/>
      <c r="Y79" s="1060"/>
      <c r="Z79" s="1060"/>
      <c r="AA79" s="1060">
        <v>3</v>
      </c>
      <c r="AB79" s="1060"/>
      <c r="AC79" s="1060"/>
      <c r="AD79" s="1060"/>
      <c r="AE79" s="1060"/>
      <c r="AF79" s="1060">
        <v>3</v>
      </c>
      <c r="AG79" s="1060"/>
      <c r="AH79" s="1060"/>
      <c r="AI79" s="1060"/>
      <c r="AJ79" s="1060"/>
      <c r="AK79" s="1060" t="s">
        <v>584</v>
      </c>
      <c r="AL79" s="1060"/>
      <c r="AM79" s="1060"/>
      <c r="AN79" s="1060"/>
      <c r="AO79" s="1060"/>
      <c r="AP79" s="1060" t="s">
        <v>585</v>
      </c>
      <c r="AQ79" s="1060"/>
      <c r="AR79" s="1060"/>
      <c r="AS79" s="1060"/>
      <c r="AT79" s="1060"/>
      <c r="AU79" s="1060" t="s">
        <v>584</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t="s">
        <v>598</v>
      </c>
      <c r="C80" s="1064"/>
      <c r="D80" s="1064"/>
      <c r="E80" s="1064"/>
      <c r="F80" s="1064"/>
      <c r="G80" s="1064"/>
      <c r="H80" s="1064"/>
      <c r="I80" s="1064"/>
      <c r="J80" s="1064"/>
      <c r="K80" s="1064"/>
      <c r="L80" s="1064"/>
      <c r="M80" s="1064"/>
      <c r="N80" s="1064"/>
      <c r="O80" s="1064"/>
      <c r="P80" s="1065"/>
      <c r="Q80" s="1066">
        <v>222382</v>
      </c>
      <c r="R80" s="1060"/>
      <c r="S80" s="1060"/>
      <c r="T80" s="1060"/>
      <c r="U80" s="1060"/>
      <c r="V80" s="1060">
        <v>212552</v>
      </c>
      <c r="W80" s="1060"/>
      <c r="X80" s="1060"/>
      <c r="Y80" s="1060"/>
      <c r="Z80" s="1060"/>
      <c r="AA80" s="1060">
        <v>9831</v>
      </c>
      <c r="AB80" s="1060"/>
      <c r="AC80" s="1060"/>
      <c r="AD80" s="1060"/>
      <c r="AE80" s="1060"/>
      <c r="AF80" s="1060">
        <v>9831</v>
      </c>
      <c r="AG80" s="1060"/>
      <c r="AH80" s="1060"/>
      <c r="AI80" s="1060"/>
      <c r="AJ80" s="1060"/>
      <c r="AK80" s="1060">
        <v>127</v>
      </c>
      <c r="AL80" s="1060"/>
      <c r="AM80" s="1060"/>
      <c r="AN80" s="1060"/>
      <c r="AO80" s="1060"/>
      <c r="AP80" s="1060" t="s">
        <v>583</v>
      </c>
      <c r="AQ80" s="1060"/>
      <c r="AR80" s="1060"/>
      <c r="AS80" s="1060"/>
      <c r="AT80" s="1060"/>
      <c r="AU80" s="1060" t="s">
        <v>585</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386</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AF68+AF69+AF70+AF71+AF72+AF73+AF74+AF75+AF76+AF77+AF78+AF79+AF80</f>
        <v>11288</v>
      </c>
      <c r="AG88" s="1048"/>
      <c r="AH88" s="1048"/>
      <c r="AI88" s="1048"/>
      <c r="AJ88" s="1048"/>
      <c r="AK88" s="1052"/>
      <c r="AL88" s="1052"/>
      <c r="AM88" s="1052"/>
      <c r="AN88" s="1052"/>
      <c r="AO88" s="1052"/>
      <c r="AP88" s="1048">
        <f>AP74</f>
        <v>1164</v>
      </c>
      <c r="AQ88" s="1048"/>
      <c r="AR88" s="1048"/>
      <c r="AS88" s="1048"/>
      <c r="AT88" s="1048"/>
      <c r="AU88" s="1048">
        <f>AU74</f>
        <v>52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CR7+CR8</f>
        <v>36</v>
      </c>
      <c r="CS102" s="1040"/>
      <c r="CT102" s="1040"/>
      <c r="CU102" s="1040"/>
      <c r="CV102" s="1041"/>
      <c r="CW102" s="1039">
        <f>CW7</f>
        <v>29</v>
      </c>
      <c r="CX102" s="1040"/>
      <c r="CY102" s="1040"/>
      <c r="CZ102" s="1040"/>
      <c r="DA102" s="1041"/>
      <c r="DB102" s="1039">
        <f>DB8</f>
        <v>232</v>
      </c>
      <c r="DC102" s="1040"/>
      <c r="DD102" s="1040"/>
      <c r="DE102" s="1040"/>
      <c r="DF102" s="1041"/>
      <c r="DG102" s="1039" t="s">
        <v>604</v>
      </c>
      <c r="DH102" s="1040"/>
      <c r="DI102" s="1040"/>
      <c r="DJ102" s="1040"/>
      <c r="DK102" s="1041"/>
      <c r="DL102" s="1039" t="s">
        <v>604</v>
      </c>
      <c r="DM102" s="1040"/>
      <c r="DN102" s="1040"/>
      <c r="DO102" s="1040"/>
      <c r="DP102" s="1041"/>
      <c r="DQ102" s="1039">
        <f>DQ8</f>
        <v>51</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304</v>
      </c>
      <c r="AG109" s="983"/>
      <c r="AH109" s="983"/>
      <c r="AI109" s="983"/>
      <c r="AJ109" s="984"/>
      <c r="AK109" s="985" t="s">
        <v>303</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304</v>
      </c>
      <c r="BW109" s="983"/>
      <c r="BX109" s="983"/>
      <c r="BY109" s="983"/>
      <c r="BZ109" s="984"/>
      <c r="CA109" s="985" t="s">
        <v>303</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304</v>
      </c>
      <c r="DM109" s="983"/>
      <c r="DN109" s="983"/>
      <c r="DO109" s="983"/>
      <c r="DP109" s="984"/>
      <c r="DQ109" s="985" t="s">
        <v>303</v>
      </c>
      <c r="DR109" s="983"/>
      <c r="DS109" s="983"/>
      <c r="DT109" s="983"/>
      <c r="DU109" s="984"/>
      <c r="DV109" s="985" t="s">
        <v>425</v>
      </c>
      <c r="DW109" s="983"/>
      <c r="DX109" s="983"/>
      <c r="DY109" s="983"/>
      <c r="DZ109" s="1014"/>
    </row>
    <row r="110" spans="1:131" s="246" customFormat="1" ht="26.25" customHeight="1" x14ac:dyDescent="0.2">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2177589</v>
      </c>
      <c r="AB110" s="976"/>
      <c r="AC110" s="976"/>
      <c r="AD110" s="976"/>
      <c r="AE110" s="977"/>
      <c r="AF110" s="978">
        <v>2225775</v>
      </c>
      <c r="AG110" s="976"/>
      <c r="AH110" s="976"/>
      <c r="AI110" s="976"/>
      <c r="AJ110" s="977"/>
      <c r="AK110" s="978">
        <v>2220687</v>
      </c>
      <c r="AL110" s="976"/>
      <c r="AM110" s="976"/>
      <c r="AN110" s="976"/>
      <c r="AO110" s="977"/>
      <c r="AP110" s="979">
        <v>20</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16419604</v>
      </c>
      <c r="BR110" s="923"/>
      <c r="BS110" s="923"/>
      <c r="BT110" s="923"/>
      <c r="BU110" s="923"/>
      <c r="BV110" s="923">
        <v>16284745</v>
      </c>
      <c r="BW110" s="923"/>
      <c r="BX110" s="923"/>
      <c r="BY110" s="923"/>
      <c r="BZ110" s="923"/>
      <c r="CA110" s="923">
        <v>15938808</v>
      </c>
      <c r="CB110" s="923"/>
      <c r="CC110" s="923"/>
      <c r="CD110" s="923"/>
      <c r="CE110" s="923"/>
      <c r="CF110" s="947">
        <v>143.30000000000001</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226</v>
      </c>
      <c r="DM110" s="923"/>
      <c r="DN110" s="923"/>
      <c r="DO110" s="923"/>
      <c r="DP110" s="923"/>
      <c r="DQ110" s="923" t="s">
        <v>431</v>
      </c>
      <c r="DR110" s="923"/>
      <c r="DS110" s="923"/>
      <c r="DT110" s="923"/>
      <c r="DU110" s="923"/>
      <c r="DV110" s="924" t="s">
        <v>431</v>
      </c>
      <c r="DW110" s="924"/>
      <c r="DX110" s="924"/>
      <c r="DY110" s="924"/>
      <c r="DZ110" s="925"/>
    </row>
    <row r="111" spans="1:131" s="246" customFormat="1" ht="26.25" customHeight="1" x14ac:dyDescent="0.2">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226</v>
      </c>
      <c r="AB111" s="1004"/>
      <c r="AC111" s="1004"/>
      <c r="AD111" s="1004"/>
      <c r="AE111" s="1005"/>
      <c r="AF111" s="1006" t="s">
        <v>431</v>
      </c>
      <c r="AG111" s="1004"/>
      <c r="AH111" s="1004"/>
      <c r="AI111" s="1004"/>
      <c r="AJ111" s="1005"/>
      <c r="AK111" s="1006" t="s">
        <v>226</v>
      </c>
      <c r="AL111" s="1004"/>
      <c r="AM111" s="1004"/>
      <c r="AN111" s="1004"/>
      <c r="AO111" s="1005"/>
      <c r="AP111" s="1007" t="s">
        <v>226</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t="s">
        <v>431</v>
      </c>
      <c r="BR111" s="895"/>
      <c r="BS111" s="895"/>
      <c r="BT111" s="895"/>
      <c r="BU111" s="895"/>
      <c r="BV111" s="895" t="s">
        <v>431</v>
      </c>
      <c r="BW111" s="895"/>
      <c r="BX111" s="895"/>
      <c r="BY111" s="895"/>
      <c r="BZ111" s="895"/>
      <c r="CA111" s="895" t="s">
        <v>431</v>
      </c>
      <c r="CB111" s="895"/>
      <c r="CC111" s="895"/>
      <c r="CD111" s="895"/>
      <c r="CE111" s="895"/>
      <c r="CF111" s="956" t="s">
        <v>431</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431</v>
      </c>
      <c r="DM111" s="895"/>
      <c r="DN111" s="895"/>
      <c r="DO111" s="895"/>
      <c r="DP111" s="895"/>
      <c r="DQ111" s="895" t="s">
        <v>431</v>
      </c>
      <c r="DR111" s="895"/>
      <c r="DS111" s="895"/>
      <c r="DT111" s="895"/>
      <c r="DU111" s="895"/>
      <c r="DV111" s="872" t="s">
        <v>431</v>
      </c>
      <c r="DW111" s="872"/>
      <c r="DX111" s="872"/>
      <c r="DY111" s="872"/>
      <c r="DZ111" s="873"/>
    </row>
    <row r="112" spans="1:131" s="246" customFormat="1" ht="26.25" customHeight="1" x14ac:dyDescent="0.2">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226</v>
      </c>
      <c r="AB112" s="858"/>
      <c r="AC112" s="858"/>
      <c r="AD112" s="858"/>
      <c r="AE112" s="859"/>
      <c r="AF112" s="860" t="s">
        <v>226</v>
      </c>
      <c r="AG112" s="858"/>
      <c r="AH112" s="858"/>
      <c r="AI112" s="858"/>
      <c r="AJ112" s="859"/>
      <c r="AK112" s="860" t="s">
        <v>431</v>
      </c>
      <c r="AL112" s="858"/>
      <c r="AM112" s="858"/>
      <c r="AN112" s="858"/>
      <c r="AO112" s="859"/>
      <c r="AP112" s="905" t="s">
        <v>431</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10208780</v>
      </c>
      <c r="BR112" s="895"/>
      <c r="BS112" s="895"/>
      <c r="BT112" s="895"/>
      <c r="BU112" s="895"/>
      <c r="BV112" s="895">
        <v>10023324</v>
      </c>
      <c r="BW112" s="895"/>
      <c r="BX112" s="895"/>
      <c r="BY112" s="895"/>
      <c r="BZ112" s="895"/>
      <c r="CA112" s="895">
        <v>9487012</v>
      </c>
      <c r="CB112" s="895"/>
      <c r="CC112" s="895"/>
      <c r="CD112" s="895"/>
      <c r="CE112" s="895"/>
      <c r="CF112" s="956">
        <v>85.3</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226</v>
      </c>
      <c r="DH112" s="895"/>
      <c r="DI112" s="895"/>
      <c r="DJ112" s="895"/>
      <c r="DK112" s="895"/>
      <c r="DL112" s="895" t="s">
        <v>431</v>
      </c>
      <c r="DM112" s="895"/>
      <c r="DN112" s="895"/>
      <c r="DO112" s="895"/>
      <c r="DP112" s="895"/>
      <c r="DQ112" s="895" t="s">
        <v>431</v>
      </c>
      <c r="DR112" s="895"/>
      <c r="DS112" s="895"/>
      <c r="DT112" s="895"/>
      <c r="DU112" s="895"/>
      <c r="DV112" s="872" t="s">
        <v>226</v>
      </c>
      <c r="DW112" s="872"/>
      <c r="DX112" s="872"/>
      <c r="DY112" s="872"/>
      <c r="DZ112" s="873"/>
    </row>
    <row r="113" spans="1:130" s="246" customFormat="1" ht="26.25" customHeight="1" x14ac:dyDescent="0.2">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643138</v>
      </c>
      <c r="AB113" s="1004"/>
      <c r="AC113" s="1004"/>
      <c r="AD113" s="1004"/>
      <c r="AE113" s="1005"/>
      <c r="AF113" s="1006">
        <v>651355</v>
      </c>
      <c r="AG113" s="1004"/>
      <c r="AH113" s="1004"/>
      <c r="AI113" s="1004"/>
      <c r="AJ113" s="1005"/>
      <c r="AK113" s="1006">
        <v>688718</v>
      </c>
      <c r="AL113" s="1004"/>
      <c r="AM113" s="1004"/>
      <c r="AN113" s="1004"/>
      <c r="AO113" s="1005"/>
      <c r="AP113" s="1007">
        <v>6.2</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71137</v>
      </c>
      <c r="BR113" s="895"/>
      <c r="BS113" s="895"/>
      <c r="BT113" s="895"/>
      <c r="BU113" s="895"/>
      <c r="BV113" s="895">
        <v>61710</v>
      </c>
      <c r="BW113" s="895"/>
      <c r="BX113" s="895"/>
      <c r="BY113" s="895"/>
      <c r="BZ113" s="895"/>
      <c r="CA113" s="895">
        <v>52254</v>
      </c>
      <c r="CB113" s="895"/>
      <c r="CC113" s="895"/>
      <c r="CD113" s="895"/>
      <c r="CE113" s="895"/>
      <c r="CF113" s="956">
        <v>0.5</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226</v>
      </c>
      <c r="DH113" s="858"/>
      <c r="DI113" s="858"/>
      <c r="DJ113" s="858"/>
      <c r="DK113" s="859"/>
      <c r="DL113" s="860" t="s">
        <v>226</v>
      </c>
      <c r="DM113" s="858"/>
      <c r="DN113" s="858"/>
      <c r="DO113" s="858"/>
      <c r="DP113" s="859"/>
      <c r="DQ113" s="860" t="s">
        <v>226</v>
      </c>
      <c r="DR113" s="858"/>
      <c r="DS113" s="858"/>
      <c r="DT113" s="858"/>
      <c r="DU113" s="859"/>
      <c r="DV113" s="905" t="s">
        <v>431</v>
      </c>
      <c r="DW113" s="906"/>
      <c r="DX113" s="906"/>
      <c r="DY113" s="906"/>
      <c r="DZ113" s="907"/>
    </row>
    <row r="114" spans="1:130" s="246" customFormat="1" ht="26.25" customHeight="1" x14ac:dyDescent="0.2">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226</v>
      </c>
      <c r="AB114" s="858"/>
      <c r="AC114" s="858"/>
      <c r="AD114" s="858"/>
      <c r="AE114" s="859"/>
      <c r="AF114" s="860" t="s">
        <v>431</v>
      </c>
      <c r="AG114" s="858"/>
      <c r="AH114" s="858"/>
      <c r="AI114" s="858"/>
      <c r="AJ114" s="859"/>
      <c r="AK114" s="860" t="s">
        <v>226</v>
      </c>
      <c r="AL114" s="858"/>
      <c r="AM114" s="858"/>
      <c r="AN114" s="858"/>
      <c r="AO114" s="859"/>
      <c r="AP114" s="905" t="s">
        <v>431</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2873543</v>
      </c>
      <c r="BR114" s="895"/>
      <c r="BS114" s="895"/>
      <c r="BT114" s="895"/>
      <c r="BU114" s="895"/>
      <c r="BV114" s="895">
        <v>2790436</v>
      </c>
      <c r="BW114" s="895"/>
      <c r="BX114" s="895"/>
      <c r="BY114" s="895"/>
      <c r="BZ114" s="895"/>
      <c r="CA114" s="895">
        <v>2758109</v>
      </c>
      <c r="CB114" s="895"/>
      <c r="CC114" s="895"/>
      <c r="CD114" s="895"/>
      <c r="CE114" s="895"/>
      <c r="CF114" s="956">
        <v>24.8</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431</v>
      </c>
      <c r="DH114" s="858"/>
      <c r="DI114" s="858"/>
      <c r="DJ114" s="858"/>
      <c r="DK114" s="859"/>
      <c r="DL114" s="860" t="s">
        <v>226</v>
      </c>
      <c r="DM114" s="858"/>
      <c r="DN114" s="858"/>
      <c r="DO114" s="858"/>
      <c r="DP114" s="859"/>
      <c r="DQ114" s="860" t="s">
        <v>226</v>
      </c>
      <c r="DR114" s="858"/>
      <c r="DS114" s="858"/>
      <c r="DT114" s="858"/>
      <c r="DU114" s="859"/>
      <c r="DV114" s="905" t="s">
        <v>226</v>
      </c>
      <c r="DW114" s="906"/>
      <c r="DX114" s="906"/>
      <c r="DY114" s="906"/>
      <c r="DZ114" s="907"/>
    </row>
    <row r="115" spans="1:130" s="246" customFormat="1" ht="26.25" customHeight="1" x14ac:dyDescent="0.2">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431</v>
      </c>
      <c r="AB115" s="1004"/>
      <c r="AC115" s="1004"/>
      <c r="AD115" s="1004"/>
      <c r="AE115" s="1005"/>
      <c r="AF115" s="1006" t="s">
        <v>226</v>
      </c>
      <c r="AG115" s="1004"/>
      <c r="AH115" s="1004"/>
      <c r="AI115" s="1004"/>
      <c r="AJ115" s="1005"/>
      <c r="AK115" s="1006" t="s">
        <v>226</v>
      </c>
      <c r="AL115" s="1004"/>
      <c r="AM115" s="1004"/>
      <c r="AN115" s="1004"/>
      <c r="AO115" s="1005"/>
      <c r="AP115" s="1007" t="s">
        <v>431</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v>51970</v>
      </c>
      <c r="BR115" s="895"/>
      <c r="BS115" s="895"/>
      <c r="BT115" s="895"/>
      <c r="BU115" s="895"/>
      <c r="BV115" s="895">
        <v>51278</v>
      </c>
      <c r="BW115" s="895"/>
      <c r="BX115" s="895"/>
      <c r="BY115" s="895"/>
      <c r="BZ115" s="895"/>
      <c r="CA115" s="895">
        <v>51172</v>
      </c>
      <c r="CB115" s="895"/>
      <c r="CC115" s="895"/>
      <c r="CD115" s="895"/>
      <c r="CE115" s="895"/>
      <c r="CF115" s="956">
        <v>0.5</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226</v>
      </c>
      <c r="DH115" s="858"/>
      <c r="DI115" s="858"/>
      <c r="DJ115" s="858"/>
      <c r="DK115" s="859"/>
      <c r="DL115" s="860" t="s">
        <v>226</v>
      </c>
      <c r="DM115" s="858"/>
      <c r="DN115" s="858"/>
      <c r="DO115" s="858"/>
      <c r="DP115" s="859"/>
      <c r="DQ115" s="860" t="s">
        <v>431</v>
      </c>
      <c r="DR115" s="858"/>
      <c r="DS115" s="858"/>
      <c r="DT115" s="858"/>
      <c r="DU115" s="859"/>
      <c r="DV115" s="905" t="s">
        <v>226</v>
      </c>
      <c r="DW115" s="906"/>
      <c r="DX115" s="906"/>
      <c r="DY115" s="906"/>
      <c r="DZ115" s="907"/>
    </row>
    <row r="116" spans="1:130" s="246" customFormat="1" ht="26.25" customHeight="1" x14ac:dyDescent="0.2">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431</v>
      </c>
      <c r="AG116" s="858"/>
      <c r="AH116" s="858"/>
      <c r="AI116" s="858"/>
      <c r="AJ116" s="859"/>
      <c r="AK116" s="860" t="s">
        <v>431</v>
      </c>
      <c r="AL116" s="858"/>
      <c r="AM116" s="858"/>
      <c r="AN116" s="858"/>
      <c r="AO116" s="859"/>
      <c r="AP116" s="905" t="s">
        <v>431</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226</v>
      </c>
      <c r="BR116" s="895"/>
      <c r="BS116" s="895"/>
      <c r="BT116" s="895"/>
      <c r="BU116" s="895"/>
      <c r="BV116" s="895" t="s">
        <v>226</v>
      </c>
      <c r="BW116" s="895"/>
      <c r="BX116" s="895"/>
      <c r="BY116" s="895"/>
      <c r="BZ116" s="895"/>
      <c r="CA116" s="895" t="s">
        <v>226</v>
      </c>
      <c r="CB116" s="895"/>
      <c r="CC116" s="895"/>
      <c r="CD116" s="895"/>
      <c r="CE116" s="895"/>
      <c r="CF116" s="956" t="s">
        <v>431</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431</v>
      </c>
      <c r="DH116" s="858"/>
      <c r="DI116" s="858"/>
      <c r="DJ116" s="858"/>
      <c r="DK116" s="859"/>
      <c r="DL116" s="860" t="s">
        <v>431</v>
      </c>
      <c r="DM116" s="858"/>
      <c r="DN116" s="858"/>
      <c r="DO116" s="858"/>
      <c r="DP116" s="859"/>
      <c r="DQ116" s="860" t="s">
        <v>226</v>
      </c>
      <c r="DR116" s="858"/>
      <c r="DS116" s="858"/>
      <c r="DT116" s="858"/>
      <c r="DU116" s="859"/>
      <c r="DV116" s="905" t="s">
        <v>431</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2820727</v>
      </c>
      <c r="AB117" s="990"/>
      <c r="AC117" s="990"/>
      <c r="AD117" s="990"/>
      <c r="AE117" s="991"/>
      <c r="AF117" s="992">
        <v>2877130</v>
      </c>
      <c r="AG117" s="990"/>
      <c r="AH117" s="990"/>
      <c r="AI117" s="990"/>
      <c r="AJ117" s="991"/>
      <c r="AK117" s="992">
        <v>2909405</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226</v>
      </c>
      <c r="BR117" s="895"/>
      <c r="BS117" s="895"/>
      <c r="BT117" s="895"/>
      <c r="BU117" s="895"/>
      <c r="BV117" s="895" t="s">
        <v>226</v>
      </c>
      <c r="BW117" s="895"/>
      <c r="BX117" s="895"/>
      <c r="BY117" s="895"/>
      <c r="BZ117" s="895"/>
      <c r="CA117" s="895" t="s">
        <v>226</v>
      </c>
      <c r="CB117" s="895"/>
      <c r="CC117" s="895"/>
      <c r="CD117" s="895"/>
      <c r="CE117" s="895"/>
      <c r="CF117" s="956" t="s">
        <v>226</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226</v>
      </c>
      <c r="DH117" s="858"/>
      <c r="DI117" s="858"/>
      <c r="DJ117" s="858"/>
      <c r="DK117" s="859"/>
      <c r="DL117" s="860" t="s">
        <v>226</v>
      </c>
      <c r="DM117" s="858"/>
      <c r="DN117" s="858"/>
      <c r="DO117" s="858"/>
      <c r="DP117" s="859"/>
      <c r="DQ117" s="860" t="s">
        <v>226</v>
      </c>
      <c r="DR117" s="858"/>
      <c r="DS117" s="858"/>
      <c r="DT117" s="858"/>
      <c r="DU117" s="859"/>
      <c r="DV117" s="905" t="s">
        <v>431</v>
      </c>
      <c r="DW117" s="906"/>
      <c r="DX117" s="906"/>
      <c r="DY117" s="906"/>
      <c r="DZ117" s="907"/>
    </row>
    <row r="118" spans="1:130" s="246" customFormat="1" ht="26.25" customHeight="1" x14ac:dyDescent="0.2">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304</v>
      </c>
      <c r="AG118" s="983"/>
      <c r="AH118" s="983"/>
      <c r="AI118" s="983"/>
      <c r="AJ118" s="984"/>
      <c r="AK118" s="985" t="s">
        <v>303</v>
      </c>
      <c r="AL118" s="983"/>
      <c r="AM118" s="983"/>
      <c r="AN118" s="983"/>
      <c r="AO118" s="984"/>
      <c r="AP118" s="986" t="s">
        <v>425</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226</v>
      </c>
      <c r="BR118" s="926"/>
      <c r="BS118" s="926"/>
      <c r="BT118" s="926"/>
      <c r="BU118" s="926"/>
      <c r="BV118" s="926" t="s">
        <v>226</v>
      </c>
      <c r="BW118" s="926"/>
      <c r="BX118" s="926"/>
      <c r="BY118" s="926"/>
      <c r="BZ118" s="926"/>
      <c r="CA118" s="926" t="s">
        <v>226</v>
      </c>
      <c r="CB118" s="926"/>
      <c r="CC118" s="926"/>
      <c r="CD118" s="926"/>
      <c r="CE118" s="926"/>
      <c r="CF118" s="956" t="s">
        <v>431</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431</v>
      </c>
      <c r="DH118" s="858"/>
      <c r="DI118" s="858"/>
      <c r="DJ118" s="858"/>
      <c r="DK118" s="859"/>
      <c r="DL118" s="860" t="s">
        <v>431</v>
      </c>
      <c r="DM118" s="858"/>
      <c r="DN118" s="858"/>
      <c r="DO118" s="858"/>
      <c r="DP118" s="859"/>
      <c r="DQ118" s="860" t="s">
        <v>431</v>
      </c>
      <c r="DR118" s="858"/>
      <c r="DS118" s="858"/>
      <c r="DT118" s="858"/>
      <c r="DU118" s="859"/>
      <c r="DV118" s="905" t="s">
        <v>226</v>
      </c>
      <c r="DW118" s="906"/>
      <c r="DX118" s="906"/>
      <c r="DY118" s="906"/>
      <c r="DZ118" s="907"/>
    </row>
    <row r="119" spans="1:130" s="246" customFormat="1" ht="26.25" customHeight="1" x14ac:dyDescent="0.2">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226</v>
      </c>
      <c r="AB119" s="976"/>
      <c r="AC119" s="976"/>
      <c r="AD119" s="976"/>
      <c r="AE119" s="977"/>
      <c r="AF119" s="978" t="s">
        <v>431</v>
      </c>
      <c r="AG119" s="976"/>
      <c r="AH119" s="976"/>
      <c r="AI119" s="976"/>
      <c r="AJ119" s="977"/>
      <c r="AK119" s="978" t="s">
        <v>226</v>
      </c>
      <c r="AL119" s="976"/>
      <c r="AM119" s="976"/>
      <c r="AN119" s="976"/>
      <c r="AO119" s="977"/>
      <c r="AP119" s="979" t="s">
        <v>226</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456</v>
      </c>
      <c r="BP119" s="959"/>
      <c r="BQ119" s="963">
        <v>29625034</v>
      </c>
      <c r="BR119" s="926"/>
      <c r="BS119" s="926"/>
      <c r="BT119" s="926"/>
      <c r="BU119" s="926"/>
      <c r="BV119" s="926">
        <v>29211493</v>
      </c>
      <c r="BW119" s="926"/>
      <c r="BX119" s="926"/>
      <c r="BY119" s="926"/>
      <c r="BZ119" s="926"/>
      <c r="CA119" s="926">
        <v>28287355</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226</v>
      </c>
      <c r="DH119" s="841"/>
      <c r="DI119" s="841"/>
      <c r="DJ119" s="841"/>
      <c r="DK119" s="842"/>
      <c r="DL119" s="843" t="s">
        <v>226</v>
      </c>
      <c r="DM119" s="841"/>
      <c r="DN119" s="841"/>
      <c r="DO119" s="841"/>
      <c r="DP119" s="842"/>
      <c r="DQ119" s="843" t="s">
        <v>226</v>
      </c>
      <c r="DR119" s="841"/>
      <c r="DS119" s="841"/>
      <c r="DT119" s="841"/>
      <c r="DU119" s="842"/>
      <c r="DV119" s="929" t="s">
        <v>226</v>
      </c>
      <c r="DW119" s="930"/>
      <c r="DX119" s="930"/>
      <c r="DY119" s="930"/>
      <c r="DZ119" s="931"/>
    </row>
    <row r="120" spans="1:130" s="246" customFormat="1" ht="26.25" customHeight="1" x14ac:dyDescent="0.2">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431</v>
      </c>
      <c r="AB120" s="858"/>
      <c r="AC120" s="858"/>
      <c r="AD120" s="858"/>
      <c r="AE120" s="859"/>
      <c r="AF120" s="860" t="s">
        <v>226</v>
      </c>
      <c r="AG120" s="858"/>
      <c r="AH120" s="858"/>
      <c r="AI120" s="858"/>
      <c r="AJ120" s="859"/>
      <c r="AK120" s="860" t="s">
        <v>431</v>
      </c>
      <c r="AL120" s="858"/>
      <c r="AM120" s="858"/>
      <c r="AN120" s="858"/>
      <c r="AO120" s="859"/>
      <c r="AP120" s="905" t="s">
        <v>226</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7650856</v>
      </c>
      <c r="BR120" s="923"/>
      <c r="BS120" s="923"/>
      <c r="BT120" s="923"/>
      <c r="BU120" s="923"/>
      <c r="BV120" s="923">
        <v>7227683</v>
      </c>
      <c r="BW120" s="923"/>
      <c r="BX120" s="923"/>
      <c r="BY120" s="923"/>
      <c r="BZ120" s="923"/>
      <c r="CA120" s="923">
        <v>6777649</v>
      </c>
      <c r="CB120" s="923"/>
      <c r="CC120" s="923"/>
      <c r="CD120" s="923"/>
      <c r="CE120" s="923"/>
      <c r="CF120" s="947">
        <v>61</v>
      </c>
      <c r="CG120" s="948"/>
      <c r="CH120" s="948"/>
      <c r="CI120" s="948"/>
      <c r="CJ120" s="948"/>
      <c r="CK120" s="949" t="s">
        <v>460</v>
      </c>
      <c r="CL120" s="933"/>
      <c r="CM120" s="933"/>
      <c r="CN120" s="933"/>
      <c r="CO120" s="934"/>
      <c r="CP120" s="953" t="s">
        <v>461</v>
      </c>
      <c r="CQ120" s="954"/>
      <c r="CR120" s="954"/>
      <c r="CS120" s="954"/>
      <c r="CT120" s="954"/>
      <c r="CU120" s="954"/>
      <c r="CV120" s="954"/>
      <c r="CW120" s="954"/>
      <c r="CX120" s="954"/>
      <c r="CY120" s="954"/>
      <c r="CZ120" s="954"/>
      <c r="DA120" s="954"/>
      <c r="DB120" s="954"/>
      <c r="DC120" s="954"/>
      <c r="DD120" s="954"/>
      <c r="DE120" s="954"/>
      <c r="DF120" s="955"/>
      <c r="DG120" s="942">
        <v>7001191</v>
      </c>
      <c r="DH120" s="923"/>
      <c r="DI120" s="923"/>
      <c r="DJ120" s="923"/>
      <c r="DK120" s="923"/>
      <c r="DL120" s="923">
        <v>6960997</v>
      </c>
      <c r="DM120" s="923"/>
      <c r="DN120" s="923"/>
      <c r="DO120" s="923"/>
      <c r="DP120" s="923"/>
      <c r="DQ120" s="923">
        <v>6584649</v>
      </c>
      <c r="DR120" s="923"/>
      <c r="DS120" s="923"/>
      <c r="DT120" s="923"/>
      <c r="DU120" s="923"/>
      <c r="DV120" s="924">
        <v>59.2</v>
      </c>
      <c r="DW120" s="924"/>
      <c r="DX120" s="924"/>
      <c r="DY120" s="924"/>
      <c r="DZ120" s="925"/>
    </row>
    <row r="121" spans="1:130" s="246" customFormat="1" ht="26.25" customHeight="1" x14ac:dyDescent="0.2">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226</v>
      </c>
      <c r="AB121" s="858"/>
      <c r="AC121" s="858"/>
      <c r="AD121" s="858"/>
      <c r="AE121" s="859"/>
      <c r="AF121" s="860" t="s">
        <v>226</v>
      </c>
      <c r="AG121" s="858"/>
      <c r="AH121" s="858"/>
      <c r="AI121" s="858"/>
      <c r="AJ121" s="859"/>
      <c r="AK121" s="860" t="s">
        <v>226</v>
      </c>
      <c r="AL121" s="858"/>
      <c r="AM121" s="858"/>
      <c r="AN121" s="858"/>
      <c r="AO121" s="859"/>
      <c r="AP121" s="905" t="s">
        <v>226</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6775552</v>
      </c>
      <c r="BR121" s="895"/>
      <c r="BS121" s="895"/>
      <c r="BT121" s="895"/>
      <c r="BU121" s="895"/>
      <c r="BV121" s="895">
        <v>7092502</v>
      </c>
      <c r="BW121" s="895"/>
      <c r="BX121" s="895"/>
      <c r="BY121" s="895"/>
      <c r="BZ121" s="895"/>
      <c r="CA121" s="895">
        <v>6707108</v>
      </c>
      <c r="CB121" s="895"/>
      <c r="CC121" s="895"/>
      <c r="CD121" s="895"/>
      <c r="CE121" s="895"/>
      <c r="CF121" s="956">
        <v>60.3</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v>3050994</v>
      </c>
      <c r="DH121" s="895"/>
      <c r="DI121" s="895"/>
      <c r="DJ121" s="895"/>
      <c r="DK121" s="895"/>
      <c r="DL121" s="895">
        <v>2902356</v>
      </c>
      <c r="DM121" s="895"/>
      <c r="DN121" s="895"/>
      <c r="DO121" s="895"/>
      <c r="DP121" s="895"/>
      <c r="DQ121" s="895">
        <v>2750437</v>
      </c>
      <c r="DR121" s="895"/>
      <c r="DS121" s="895"/>
      <c r="DT121" s="895"/>
      <c r="DU121" s="895"/>
      <c r="DV121" s="872">
        <v>24.7</v>
      </c>
      <c r="DW121" s="872"/>
      <c r="DX121" s="872"/>
      <c r="DY121" s="872"/>
      <c r="DZ121" s="873"/>
    </row>
    <row r="122" spans="1:130" s="246" customFormat="1" ht="26.25" customHeight="1" x14ac:dyDescent="0.2">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431</v>
      </c>
      <c r="AB122" s="858"/>
      <c r="AC122" s="858"/>
      <c r="AD122" s="858"/>
      <c r="AE122" s="859"/>
      <c r="AF122" s="860" t="s">
        <v>226</v>
      </c>
      <c r="AG122" s="858"/>
      <c r="AH122" s="858"/>
      <c r="AI122" s="858"/>
      <c r="AJ122" s="859"/>
      <c r="AK122" s="860" t="s">
        <v>226</v>
      </c>
      <c r="AL122" s="858"/>
      <c r="AM122" s="858"/>
      <c r="AN122" s="858"/>
      <c r="AO122" s="859"/>
      <c r="AP122" s="905" t="s">
        <v>431</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19962422</v>
      </c>
      <c r="BR122" s="926"/>
      <c r="BS122" s="926"/>
      <c r="BT122" s="926"/>
      <c r="BU122" s="926"/>
      <c r="BV122" s="926">
        <v>19354775</v>
      </c>
      <c r="BW122" s="926"/>
      <c r="BX122" s="926"/>
      <c r="BY122" s="926"/>
      <c r="BZ122" s="926"/>
      <c r="CA122" s="926">
        <v>18745118</v>
      </c>
      <c r="CB122" s="926"/>
      <c r="CC122" s="926"/>
      <c r="CD122" s="926"/>
      <c r="CE122" s="926"/>
      <c r="CF122" s="927">
        <v>168.6</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v>145941</v>
      </c>
      <c r="DH122" s="895"/>
      <c r="DI122" s="895"/>
      <c r="DJ122" s="895"/>
      <c r="DK122" s="895"/>
      <c r="DL122" s="895">
        <v>148108</v>
      </c>
      <c r="DM122" s="895"/>
      <c r="DN122" s="895"/>
      <c r="DO122" s="895"/>
      <c r="DP122" s="895"/>
      <c r="DQ122" s="895">
        <v>141309</v>
      </c>
      <c r="DR122" s="895"/>
      <c r="DS122" s="895"/>
      <c r="DT122" s="895"/>
      <c r="DU122" s="895"/>
      <c r="DV122" s="872">
        <v>1.3</v>
      </c>
      <c r="DW122" s="872"/>
      <c r="DX122" s="872"/>
      <c r="DY122" s="872"/>
      <c r="DZ122" s="873"/>
    </row>
    <row r="123" spans="1:130" s="246" customFormat="1" ht="26.25" customHeight="1" x14ac:dyDescent="0.2">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226</v>
      </c>
      <c r="AB123" s="858"/>
      <c r="AC123" s="858"/>
      <c r="AD123" s="858"/>
      <c r="AE123" s="859"/>
      <c r="AF123" s="860" t="s">
        <v>226</v>
      </c>
      <c r="AG123" s="858"/>
      <c r="AH123" s="858"/>
      <c r="AI123" s="858"/>
      <c r="AJ123" s="859"/>
      <c r="AK123" s="860" t="s">
        <v>226</v>
      </c>
      <c r="AL123" s="858"/>
      <c r="AM123" s="858"/>
      <c r="AN123" s="858"/>
      <c r="AO123" s="859"/>
      <c r="AP123" s="905" t="s">
        <v>431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467</v>
      </c>
      <c r="BP123" s="959"/>
      <c r="BQ123" s="913">
        <v>34388830</v>
      </c>
      <c r="BR123" s="914"/>
      <c r="BS123" s="914"/>
      <c r="BT123" s="914"/>
      <c r="BU123" s="914"/>
      <c r="BV123" s="914">
        <v>33674960</v>
      </c>
      <c r="BW123" s="914"/>
      <c r="BX123" s="914"/>
      <c r="BY123" s="914"/>
      <c r="BZ123" s="914"/>
      <c r="CA123" s="914">
        <v>32229875</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v>10654</v>
      </c>
      <c r="DH123" s="858"/>
      <c r="DI123" s="858"/>
      <c r="DJ123" s="858"/>
      <c r="DK123" s="859"/>
      <c r="DL123" s="860">
        <v>11863</v>
      </c>
      <c r="DM123" s="858"/>
      <c r="DN123" s="858"/>
      <c r="DO123" s="858"/>
      <c r="DP123" s="859"/>
      <c r="DQ123" s="860">
        <v>10617</v>
      </c>
      <c r="DR123" s="858"/>
      <c r="DS123" s="858"/>
      <c r="DT123" s="858"/>
      <c r="DU123" s="859"/>
      <c r="DV123" s="905">
        <v>0.1</v>
      </c>
      <c r="DW123" s="906"/>
      <c r="DX123" s="906"/>
      <c r="DY123" s="906"/>
      <c r="DZ123" s="907"/>
    </row>
    <row r="124" spans="1:130" s="246" customFormat="1" ht="26.25" customHeight="1" thickBot="1" x14ac:dyDescent="0.25">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431</v>
      </c>
      <c r="AB124" s="858"/>
      <c r="AC124" s="858"/>
      <c r="AD124" s="858"/>
      <c r="AE124" s="859"/>
      <c r="AF124" s="860" t="s">
        <v>226</v>
      </c>
      <c r="AG124" s="858"/>
      <c r="AH124" s="858"/>
      <c r="AI124" s="858"/>
      <c r="AJ124" s="859"/>
      <c r="AK124" s="860" t="s">
        <v>226</v>
      </c>
      <c r="AL124" s="858"/>
      <c r="AM124" s="858"/>
      <c r="AN124" s="858"/>
      <c r="AO124" s="859"/>
      <c r="AP124" s="905" t="s">
        <v>431</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226</v>
      </c>
      <c r="BR124" s="912"/>
      <c r="BS124" s="912"/>
      <c r="BT124" s="912"/>
      <c r="BU124" s="912"/>
      <c r="BV124" s="912" t="s">
        <v>226</v>
      </c>
      <c r="BW124" s="912"/>
      <c r="BX124" s="912"/>
      <c r="BY124" s="912"/>
      <c r="BZ124" s="912"/>
      <c r="CA124" s="912" t="s">
        <v>226</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226</v>
      </c>
      <c r="DH124" s="841"/>
      <c r="DI124" s="841"/>
      <c r="DJ124" s="841"/>
      <c r="DK124" s="842"/>
      <c r="DL124" s="843" t="s">
        <v>226</v>
      </c>
      <c r="DM124" s="841"/>
      <c r="DN124" s="841"/>
      <c r="DO124" s="841"/>
      <c r="DP124" s="842"/>
      <c r="DQ124" s="843" t="s">
        <v>431</v>
      </c>
      <c r="DR124" s="841"/>
      <c r="DS124" s="841"/>
      <c r="DT124" s="841"/>
      <c r="DU124" s="842"/>
      <c r="DV124" s="929" t="s">
        <v>226</v>
      </c>
      <c r="DW124" s="930"/>
      <c r="DX124" s="930"/>
      <c r="DY124" s="930"/>
      <c r="DZ124" s="931"/>
    </row>
    <row r="125" spans="1:130" s="246" customFormat="1" ht="26.25" customHeight="1" x14ac:dyDescent="0.2">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226</v>
      </c>
      <c r="AB125" s="858"/>
      <c r="AC125" s="858"/>
      <c r="AD125" s="858"/>
      <c r="AE125" s="859"/>
      <c r="AF125" s="860" t="s">
        <v>226</v>
      </c>
      <c r="AG125" s="858"/>
      <c r="AH125" s="858"/>
      <c r="AI125" s="858"/>
      <c r="AJ125" s="859"/>
      <c r="AK125" s="860" t="s">
        <v>226</v>
      </c>
      <c r="AL125" s="858"/>
      <c r="AM125" s="858"/>
      <c r="AN125" s="858"/>
      <c r="AO125" s="859"/>
      <c r="AP125" s="905" t="s">
        <v>226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431</v>
      </c>
      <c r="DH125" s="923"/>
      <c r="DI125" s="923"/>
      <c r="DJ125" s="923"/>
      <c r="DK125" s="923"/>
      <c r="DL125" s="923" t="s">
        <v>226</v>
      </c>
      <c r="DM125" s="923"/>
      <c r="DN125" s="923"/>
      <c r="DO125" s="923"/>
      <c r="DP125" s="923"/>
      <c r="DQ125" s="923" t="s">
        <v>226</v>
      </c>
      <c r="DR125" s="923"/>
      <c r="DS125" s="923"/>
      <c r="DT125" s="923"/>
      <c r="DU125" s="923"/>
      <c r="DV125" s="924" t="s">
        <v>431</v>
      </c>
      <c r="DW125" s="924"/>
      <c r="DX125" s="924"/>
      <c r="DY125" s="924"/>
      <c r="DZ125" s="925"/>
    </row>
    <row r="126" spans="1:130" s="246" customFormat="1" ht="26.25" customHeight="1" thickBot="1" x14ac:dyDescent="0.25">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226</v>
      </c>
      <c r="AB126" s="858"/>
      <c r="AC126" s="858"/>
      <c r="AD126" s="858"/>
      <c r="AE126" s="859"/>
      <c r="AF126" s="860" t="s">
        <v>226</v>
      </c>
      <c r="AG126" s="858"/>
      <c r="AH126" s="858"/>
      <c r="AI126" s="858"/>
      <c r="AJ126" s="859"/>
      <c r="AK126" s="860" t="s">
        <v>431</v>
      </c>
      <c r="AL126" s="858"/>
      <c r="AM126" s="858"/>
      <c r="AN126" s="858"/>
      <c r="AO126" s="859"/>
      <c r="AP126" s="905" t="s">
        <v>226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v>51970</v>
      </c>
      <c r="DH126" s="895"/>
      <c r="DI126" s="895"/>
      <c r="DJ126" s="895"/>
      <c r="DK126" s="895"/>
      <c r="DL126" s="895">
        <v>51278</v>
      </c>
      <c r="DM126" s="895"/>
      <c r="DN126" s="895"/>
      <c r="DO126" s="895"/>
      <c r="DP126" s="895"/>
      <c r="DQ126" s="895">
        <v>51172</v>
      </c>
      <c r="DR126" s="895"/>
      <c r="DS126" s="895"/>
      <c r="DT126" s="895"/>
      <c r="DU126" s="895"/>
      <c r="DV126" s="872">
        <v>0.5</v>
      </c>
      <c r="DW126" s="872"/>
      <c r="DX126" s="872"/>
      <c r="DY126" s="872"/>
      <c r="DZ126" s="873"/>
    </row>
    <row r="127" spans="1:130" s="246" customFormat="1" ht="26.25" customHeight="1" x14ac:dyDescent="0.2">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226</v>
      </c>
      <c r="AB127" s="858"/>
      <c r="AC127" s="858"/>
      <c r="AD127" s="858"/>
      <c r="AE127" s="859"/>
      <c r="AF127" s="860" t="s">
        <v>431</v>
      </c>
      <c r="AG127" s="858"/>
      <c r="AH127" s="858"/>
      <c r="AI127" s="858"/>
      <c r="AJ127" s="859"/>
      <c r="AK127" s="860" t="s">
        <v>226</v>
      </c>
      <c r="AL127" s="858"/>
      <c r="AM127" s="858"/>
      <c r="AN127" s="858"/>
      <c r="AO127" s="859"/>
      <c r="AP127" s="905" t="s">
        <v>226</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431</v>
      </c>
      <c r="DH127" s="895"/>
      <c r="DI127" s="895"/>
      <c r="DJ127" s="895"/>
      <c r="DK127" s="895"/>
      <c r="DL127" s="895" t="s">
        <v>226</v>
      </c>
      <c r="DM127" s="895"/>
      <c r="DN127" s="895"/>
      <c r="DO127" s="895"/>
      <c r="DP127" s="895"/>
      <c r="DQ127" s="895" t="s">
        <v>226</v>
      </c>
      <c r="DR127" s="895"/>
      <c r="DS127" s="895"/>
      <c r="DT127" s="895"/>
      <c r="DU127" s="895"/>
      <c r="DV127" s="872" t="s">
        <v>226</v>
      </c>
      <c r="DW127" s="872"/>
      <c r="DX127" s="872"/>
      <c r="DY127" s="872"/>
      <c r="DZ127" s="873"/>
    </row>
    <row r="128" spans="1:130" s="246" customFormat="1" ht="26.25" customHeight="1" thickBot="1" x14ac:dyDescent="0.25">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747299</v>
      </c>
      <c r="AB128" s="879"/>
      <c r="AC128" s="879"/>
      <c r="AD128" s="879"/>
      <c r="AE128" s="880"/>
      <c r="AF128" s="881">
        <v>673671</v>
      </c>
      <c r="AG128" s="879"/>
      <c r="AH128" s="879"/>
      <c r="AI128" s="879"/>
      <c r="AJ128" s="880"/>
      <c r="AK128" s="881">
        <v>731014</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226</v>
      </c>
      <c r="BG128" s="865"/>
      <c r="BH128" s="865"/>
      <c r="BI128" s="865"/>
      <c r="BJ128" s="865"/>
      <c r="BK128" s="865"/>
      <c r="BL128" s="888"/>
      <c r="BM128" s="864">
        <v>12.93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226</v>
      </c>
      <c r="DH128" s="869"/>
      <c r="DI128" s="869"/>
      <c r="DJ128" s="869"/>
      <c r="DK128" s="869"/>
      <c r="DL128" s="869" t="s">
        <v>431</v>
      </c>
      <c r="DM128" s="869"/>
      <c r="DN128" s="869"/>
      <c r="DO128" s="869"/>
      <c r="DP128" s="869"/>
      <c r="DQ128" s="869" t="s">
        <v>431</v>
      </c>
      <c r="DR128" s="869"/>
      <c r="DS128" s="869"/>
      <c r="DT128" s="869"/>
      <c r="DU128" s="869"/>
      <c r="DV128" s="870" t="s">
        <v>226</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12933932</v>
      </c>
      <c r="AB129" s="858"/>
      <c r="AC129" s="858"/>
      <c r="AD129" s="858"/>
      <c r="AE129" s="859"/>
      <c r="AF129" s="860">
        <v>12905926</v>
      </c>
      <c r="AG129" s="858"/>
      <c r="AH129" s="858"/>
      <c r="AI129" s="858"/>
      <c r="AJ129" s="859"/>
      <c r="AK129" s="860">
        <v>13168471</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226</v>
      </c>
      <c r="BG129" s="848"/>
      <c r="BH129" s="848"/>
      <c r="BI129" s="848"/>
      <c r="BJ129" s="848"/>
      <c r="BK129" s="848"/>
      <c r="BL129" s="849"/>
      <c r="BM129" s="847">
        <v>17.93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1977224</v>
      </c>
      <c r="AB130" s="858"/>
      <c r="AC130" s="858"/>
      <c r="AD130" s="858"/>
      <c r="AE130" s="859"/>
      <c r="AF130" s="860">
        <v>2041391</v>
      </c>
      <c r="AG130" s="858"/>
      <c r="AH130" s="858"/>
      <c r="AI130" s="858"/>
      <c r="AJ130" s="859"/>
      <c r="AK130" s="860">
        <v>2048679</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1.1000000000000001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10956708</v>
      </c>
      <c r="AB131" s="841"/>
      <c r="AC131" s="841"/>
      <c r="AD131" s="841"/>
      <c r="AE131" s="842"/>
      <c r="AF131" s="843">
        <v>10864535</v>
      </c>
      <c r="AG131" s="841"/>
      <c r="AH131" s="841"/>
      <c r="AI131" s="841"/>
      <c r="AJ131" s="842"/>
      <c r="AK131" s="843">
        <v>11119792</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226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0.87803745399999999</v>
      </c>
      <c r="AB132" s="821"/>
      <c r="AC132" s="821"/>
      <c r="AD132" s="821"/>
      <c r="AE132" s="822"/>
      <c r="AF132" s="823">
        <v>1.4917159360000001</v>
      </c>
      <c r="AG132" s="821"/>
      <c r="AH132" s="821"/>
      <c r="AI132" s="821"/>
      <c r="AJ132" s="822"/>
      <c r="AK132" s="823">
        <v>1.1664966400000001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1.4</v>
      </c>
      <c r="AB133" s="800"/>
      <c r="AC133" s="800"/>
      <c r="AD133" s="800"/>
      <c r="AE133" s="801"/>
      <c r="AF133" s="799">
        <v>1.4</v>
      </c>
      <c r="AG133" s="800"/>
      <c r="AH133" s="800"/>
      <c r="AI133" s="800"/>
      <c r="AJ133" s="801"/>
      <c r="AK133" s="799">
        <v>1.1000000000000001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oAwDc1NTe3tGqr3rxT2CDpVHW8hsZDbu0yYqWvCKAv6SZ+aA8oxfpctpKqTYv0sDd5OUGAfXBFFyK2bfddJOaA==" saltValue="LIT69xvzpgNcZpjZfsix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1" zoomScale="85" zoomScaleNormal="85" zoomScaleSheetLayoutView="85" workbookViewId="0">
      <selection activeCell="DI75" sqref="DI75"/>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c43sbGfTMiPG2/2at8WMDeS6iPZ00BN2zrCnU12PnOLR+MqOv59oDfFTb9eOUV7tCh00p0L014Uaw30/1M8CYw==" saltValue="+mzlLUyFgaPbX9zhc9MU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X55" zoomScale="85" zoomScaleNormal="85" zoomScaleSheetLayoutView="55" workbookViewId="0">
      <selection activeCell="CW13" sqref="CW13:DA13"/>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2WzjmRWT8cvgQTj/nZicPA+FvUcJQfHqXOI+cFHgLuYJoFLeuMRXuKyw60AckLu+KU69M9LotEDyIFgkbkWojQ==" saltValue="ZFrujNw2lo0aje9hbpXsAg=="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workbookViewId="0">
      <selection activeCell="CW13" sqref="CW13:DA13"/>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3727663</v>
      </c>
      <c r="AP9" s="312">
        <v>75068</v>
      </c>
      <c r="AQ9" s="313">
        <v>62647</v>
      </c>
      <c r="AR9" s="314">
        <v>19.8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647859</v>
      </c>
      <c r="AP10" s="315">
        <v>13047</v>
      </c>
      <c r="AQ10" s="316">
        <v>5968</v>
      </c>
      <c r="AR10" s="317">
        <v>118.6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1709</v>
      </c>
      <c r="AP11" s="315">
        <v>34</v>
      </c>
      <c r="AQ11" s="316">
        <v>5863</v>
      </c>
      <c r="AR11" s="317">
        <v>-99.4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v>130263</v>
      </c>
      <c r="AP12" s="315">
        <v>2623</v>
      </c>
      <c r="AQ12" s="316">
        <v>1312</v>
      </c>
      <c r="AR12" s="317">
        <v>99.9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507</v>
      </c>
      <c r="AP13" s="315" t="s">
        <v>507</v>
      </c>
      <c r="AQ13" s="316">
        <v>0</v>
      </c>
      <c r="AR13" s="317" t="s">
        <v>507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112851</v>
      </c>
      <c r="AP14" s="315">
        <v>2273</v>
      </c>
      <c r="AQ14" s="316">
        <v>2308</v>
      </c>
      <c r="AR14" s="317">
        <v>-1.5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87188</v>
      </c>
      <c r="AP15" s="315">
        <v>1756</v>
      </c>
      <c r="AQ15" s="316">
        <v>1635</v>
      </c>
      <c r="AR15" s="317">
        <v>7.4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-166764</v>
      </c>
      <c r="AP16" s="315">
        <v>-3358</v>
      </c>
      <c r="AQ16" s="316">
        <v>-5106</v>
      </c>
      <c r="AR16" s="317">
        <v>-34.200000000000003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4540769</v>
      </c>
      <c r="AP17" s="315">
        <v>91443</v>
      </c>
      <c r="AQ17" s="316">
        <v>74627</v>
      </c>
      <c r="AR17" s="317">
        <v>22.5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9.18</v>
      </c>
      <c r="AP21" s="328">
        <v>7.32</v>
      </c>
      <c r="AQ21" s="329">
        <v>1.86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100.3</v>
      </c>
      <c r="AP22" s="333">
        <v>98.6</v>
      </c>
      <c r="AQ22" s="334">
        <v>1.7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2220687</v>
      </c>
      <c r="AP32" s="342">
        <v>44721</v>
      </c>
      <c r="AQ32" s="343">
        <v>39505</v>
      </c>
      <c r="AR32" s="344">
        <v>13.2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507</v>
      </c>
      <c r="AP33" s="342" t="s">
        <v>507</v>
      </c>
      <c r="AQ33" s="343" t="s">
        <v>507</v>
      </c>
      <c r="AR33" s="344" t="s">
        <v>507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507</v>
      </c>
      <c r="AP34" s="342" t="s">
        <v>507</v>
      </c>
      <c r="AQ34" s="343">
        <v>56</v>
      </c>
      <c r="AR34" s="344" t="s">
        <v>507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688718</v>
      </c>
      <c r="AP35" s="342">
        <v>13870</v>
      </c>
      <c r="AQ35" s="343">
        <v>13645</v>
      </c>
      <c r="AR35" s="344">
        <v>1.6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t="s">
        <v>507</v>
      </c>
      <c r="AP36" s="342" t="s">
        <v>507</v>
      </c>
      <c r="AQ36" s="343">
        <v>1726</v>
      </c>
      <c r="AR36" s="344" t="s">
        <v>507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t="s">
        <v>507</v>
      </c>
      <c r="AP37" s="342" t="s">
        <v>507</v>
      </c>
      <c r="AQ37" s="343">
        <v>663</v>
      </c>
      <c r="AR37" s="344" t="s">
        <v>507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t="s">
        <v>507</v>
      </c>
      <c r="AP38" s="345" t="s">
        <v>507</v>
      </c>
      <c r="AQ38" s="346">
        <v>1</v>
      </c>
      <c r="AR38" s="334" t="s">
        <v>507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-731014</v>
      </c>
      <c r="AP39" s="342">
        <v>-14721</v>
      </c>
      <c r="AQ39" s="343">
        <v>-5573</v>
      </c>
      <c r="AR39" s="344">
        <v>164.1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-2048679</v>
      </c>
      <c r="AP40" s="342">
        <v>-41257</v>
      </c>
      <c r="AQ40" s="343">
        <v>-36518</v>
      </c>
      <c r="AR40" s="344">
        <v>13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129712</v>
      </c>
      <c r="AP41" s="342">
        <v>2612</v>
      </c>
      <c r="AQ41" s="343">
        <v>13504</v>
      </c>
      <c r="AR41" s="344">
        <v>-80.7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2541227</v>
      </c>
      <c r="AN51" s="364">
        <v>50770</v>
      </c>
      <c r="AO51" s="365">
        <v>-9.1999999999999993</v>
      </c>
      <c r="AP51" s="366">
        <v>65988</v>
      </c>
      <c r="AQ51" s="367">
        <v>-5.0999999999999996</v>
      </c>
      <c r="AR51" s="368">
        <v>-4.0999999999999996</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1731077</v>
      </c>
      <c r="AN52" s="372">
        <v>34584</v>
      </c>
      <c r="AO52" s="373">
        <v>21</v>
      </c>
      <c r="AP52" s="374">
        <v>36473</v>
      </c>
      <c r="AQ52" s="375">
        <v>3.3</v>
      </c>
      <c r="AR52" s="376">
        <v>17.7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2257525</v>
      </c>
      <c r="AN53" s="364">
        <v>45328</v>
      </c>
      <c r="AO53" s="365">
        <v>-10.7</v>
      </c>
      <c r="AP53" s="366">
        <v>77507</v>
      </c>
      <c r="AQ53" s="367">
        <v>17.5</v>
      </c>
      <c r="AR53" s="368">
        <v>-28.2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1877971</v>
      </c>
      <c r="AN54" s="372">
        <v>37707</v>
      </c>
      <c r="AO54" s="373">
        <v>9</v>
      </c>
      <c r="AP54" s="374">
        <v>42788</v>
      </c>
      <c r="AQ54" s="375">
        <v>17.3</v>
      </c>
      <c r="AR54" s="376">
        <v>-8.3000000000000007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2172735</v>
      </c>
      <c r="AN55" s="364">
        <v>43709</v>
      </c>
      <c r="AO55" s="365">
        <v>-3.6</v>
      </c>
      <c r="AP55" s="366">
        <v>57295</v>
      </c>
      <c r="AQ55" s="367">
        <v>-26.1</v>
      </c>
      <c r="AR55" s="368">
        <v>22.5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1729601</v>
      </c>
      <c r="AN56" s="372">
        <v>34795</v>
      </c>
      <c r="AO56" s="373">
        <v>-7.7</v>
      </c>
      <c r="AP56" s="374">
        <v>32771</v>
      </c>
      <c r="AQ56" s="375">
        <v>-23.4</v>
      </c>
      <c r="AR56" s="376">
        <v>15.7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2602616</v>
      </c>
      <c r="AN57" s="364">
        <v>52110</v>
      </c>
      <c r="AO57" s="365">
        <v>19.2</v>
      </c>
      <c r="AP57" s="366">
        <v>54110</v>
      </c>
      <c r="AQ57" s="367">
        <v>-5.6</v>
      </c>
      <c r="AR57" s="368">
        <v>24.8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2059770</v>
      </c>
      <c r="AN58" s="372">
        <v>41241</v>
      </c>
      <c r="AO58" s="373">
        <v>18.5</v>
      </c>
      <c r="AP58" s="374">
        <v>30620</v>
      </c>
      <c r="AQ58" s="375">
        <v>-6.6</v>
      </c>
      <c r="AR58" s="376">
        <v>25.1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2185067</v>
      </c>
      <c r="AN59" s="364">
        <v>44003</v>
      </c>
      <c r="AO59" s="365">
        <v>-15.6</v>
      </c>
      <c r="AP59" s="366">
        <v>54684</v>
      </c>
      <c r="AQ59" s="367">
        <v>1.1000000000000001</v>
      </c>
      <c r="AR59" s="368">
        <v>-16.7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1876438</v>
      </c>
      <c r="AN60" s="372">
        <v>37788</v>
      </c>
      <c r="AO60" s="373">
        <v>-8.4</v>
      </c>
      <c r="AP60" s="374">
        <v>32829</v>
      </c>
      <c r="AQ60" s="375">
        <v>7.2</v>
      </c>
      <c r="AR60" s="376">
        <v>-15.6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2351834</v>
      </c>
      <c r="AN61" s="379">
        <v>47184</v>
      </c>
      <c r="AO61" s="380">
        <v>-4</v>
      </c>
      <c r="AP61" s="381">
        <v>61917</v>
      </c>
      <c r="AQ61" s="382">
        <v>-3.6</v>
      </c>
      <c r="AR61" s="368">
        <v>-0.4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1854971</v>
      </c>
      <c r="AN62" s="372">
        <v>37223</v>
      </c>
      <c r="AO62" s="373">
        <v>6.5</v>
      </c>
      <c r="AP62" s="374">
        <v>35096</v>
      </c>
      <c r="AQ62" s="375">
        <v>-0.4</v>
      </c>
      <c r="AR62" s="376">
        <v>6.9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HzofpVOxkoOx1xODC+jFDHX1K24CB9tCodLZjnYb+ErR8Hqvwbcd2FFABDCcvaMOGIY2QnHU+txeM8WXXDV0bQ==" saltValue="U4vOVGbZrnyPhwuEhuyJ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85" zoomScaleNormal="85" zoomScaleSheetLayoutView="55" workbookViewId="0">
      <selection activeCell="CW13" sqref="CW13:DA13"/>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5yyJDQTl9hqzZX1cGuv3sCKY37S2pgWVxSItdP8A2I6pxnPlCdbexdHXpRUSmvdVbpHQFxkZT3iq0DaaUK2IQ==" saltValue="EsthTWJkNsJxVgHnh4HD4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6" zoomScaleNormal="100" zoomScaleSheetLayoutView="55" workbookViewId="0">
      <selection activeCell="CW13" sqref="CW13:DA13"/>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hgO4MJhmEnYl47/5NF7hvJUaFEfrsC7YV6Iql1LB4fRJ/csKvQeMFPNKOM+GjTy/fsL7bpCG1Jn+y64eL492w==" saltValue="gd+hwWW5hJJmrWwIvo4c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70" zoomScaleNormal="70" zoomScaleSheetLayoutView="100" workbookViewId="0">
      <selection activeCell="CW13" sqref="CW13:DA1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32" t="s">
        <v>3</v>
      </c>
      <c r="D47" s="1232"/>
      <c r="E47" s="1233"/>
      <c r="F47" s="11">
        <v>34.47</v>
      </c>
      <c r="G47" s="12">
        <v>33.26</v>
      </c>
      <c r="H47" s="12">
        <v>30.93</v>
      </c>
      <c r="I47" s="12">
        <v>27.15</v>
      </c>
      <c r="J47" s="13">
        <v>22.59</v>
      </c>
    </row>
    <row r="48" spans="2:10" ht="57.75" customHeight="1" x14ac:dyDescent="0.2">
      <c r="B48" s="14"/>
      <c r="C48" s="1234" t="s">
        <v>4</v>
      </c>
      <c r="D48" s="1234"/>
      <c r="E48" s="1235"/>
      <c r="F48" s="15">
        <v>5.62</v>
      </c>
      <c r="G48" s="16">
        <v>7.54</v>
      </c>
      <c r="H48" s="16">
        <v>2.56</v>
      </c>
      <c r="I48" s="16">
        <v>5.25</v>
      </c>
      <c r="J48" s="17">
        <v>7.73</v>
      </c>
    </row>
    <row r="49" spans="2:10" ht="57.75" customHeight="1" thickBot="1" x14ac:dyDescent="0.25">
      <c r="B49" s="18"/>
      <c r="C49" s="1236" t="s">
        <v>5</v>
      </c>
      <c r="D49" s="1236"/>
      <c r="E49" s="1237"/>
      <c r="F49" s="19" t="s">
        <v>553</v>
      </c>
      <c r="G49" s="20" t="s">
        <v>554</v>
      </c>
      <c r="H49" s="20" t="s">
        <v>555</v>
      </c>
      <c r="I49" s="20" t="s">
        <v>556</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GJAKfPqyV2oP4PM0OSIgepkfs9InQvW/W3pKuEgv5ktMnLVerI9rKw3zGoMgjppLA57GVO0cV1I5HgcZ3ukWg==" saltValue="pwD194n1u0ikN7dg3xw5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2020-03-06T05:28:05Z</cp:lastPrinted>
  <dcterms:created xsi:type="dcterms:W3CDTF">2020-02-10T04:28:23Z</dcterms:created>
  <dcterms:modified xsi:type="dcterms:W3CDTF">2020-10-14T06:33:40Z</dcterms:modified>
  <cp:category/>
</cp:coreProperties>
</file>