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2010\職員共有フォルダ\035上下水道部\02下水道課\99下水道課共有\旧フォルダ移行\事務\●財務関係等各種調査\その他\H30\H31.2.6【平成30年度経営比較分析表】\01 提出\"/>
    </mc:Choice>
  </mc:AlternateContent>
  <workbookProtection workbookAlgorithmName="SHA-512" workbookHashValue="IQAIx4JchCwDdeUHBEP41FOlEb35MN/Mob9SpnrK/aI7Lg5nR2v78mOGveRjrs+dvQoJhr1fjwO7Sui6PRTAdA==" workbookSaltValue="vACnky6dcerio7T4XF4Zp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<sst xmlns="http://schemas.openxmlformats.org/spreadsheetml/2006/main" count="240" uniqueCount="125">
  <si>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</si>
  <si>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</si>
  <si>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</si>
  <si>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</si>
  <si>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</si>
  <si>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</si>
  <si>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</si>
  <si>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</si>
  <si>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</si>
  <si>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</si>
  <si>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</si>
  <si>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</si>
  <si>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</si>
  <si>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</si>
  <si>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</si>
  <si>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</si>
  <si>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</si>
  <si>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</si>
  <si>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</si>
  <si>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</si>
  <si>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</si>
  <si>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</si>
  <si>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</si>
  <si>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</si>
  <si>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</si>
  <si>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</si>
  <si>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</si>
  <si>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</si>
  <si>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</si>
  <si>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</si>
  <si>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</si>
  <si>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</si>
  <si>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</si>
  <si>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</si>
  <si>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</si>
  <si>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</si>
  <si>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</si>
  <si>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</si>
  <si>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</si>
  <si>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</si>
  <si>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</si>
  <si>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</si>
  <si>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</si>
  <si>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</si>
  <si>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</si>
  <si>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</si>
  <si>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</si>
  <si>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</si>
  <si>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</si>
  <si>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</si>
  <si>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</si>
  <si>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</si>
  <si>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</si>
  <si>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</si>
  <si>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</si>
  <si>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</si>
  <si>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</si>
  <si>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</si>
  <si>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</si>
  <si>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</si>
  <si>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</si>
  <si>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</si>
  <si>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</si>
  <si>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</si>
  <si>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</si>
  <si>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</si>
  <si>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</si>
  <si>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</si>
  <si>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</si>
  <si>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</si>
  <si>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</si>
  <si>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</si>
  <si>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</si>
  <si>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</si>
  <si>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</si>
  <si>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</si>
  <si>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</si>
  <si>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</si>
  <si>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</si>
  <si>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</si>
  <si>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</si>
  <si>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</si>
  <si>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</si>
  <si>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</si>
  <si>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</si>
  <si>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</si>
  <si>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</si>
  <si>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</si>
  <si>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</si>
  <si>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</si>
  <si>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</si>
  <si>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</si>
  <si>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</si>
  <si>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</si>
  <si>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</si>
  <si>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</si>
  <si>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</si>
  <si>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</si>
  <si>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</si>
  <si>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</si>
  <si>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</si>
  <si>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</si>
  <si>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</si>
  <si>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</si>
  <si>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</si>
  <si>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</si>
  <si>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</si>
  <si>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</si>
  <si>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</si>
  <si>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</si>
  <si>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</si>
  <si>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</si>
  <si>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</si>
  <si>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</si>
  <si>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</si>
  <si>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</si>
  <si>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</si>
  <si>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</si>
  <si>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</si>
  <si>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</si>
  <si>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</si>
  <si>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</si>
  <si>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本市については、平成26年度に建設事業が完了したことから、今後は施設の更新と維持管理をバランスよく進めていく必要があります。
　また、接続率や収納率の向上に努め、管理コストの縮減を図りながら効率的な事業運営に努めることで、経営基盤の強化と財政マネジメントの向上を図ります。</t>
    <phoneticPr fontId="4"/>
  </si>
  <si>
    <t>　本市では、法定耐用年数を超えるような管渠は存在しないため、管渠の更新作業は実施されていません。一方、処理場については、個別の機械設備等の修繕を必要に応じて実施しています。
　しかしながら、供用開始から20年を経過する処理施設もあることから、計画的な施設の更新を進めるとともに近接する公共下水道への接続等を検討し、トータルコストの軽減を図っていきます。</t>
    <phoneticPr fontId="4"/>
  </si>
  <si>
    <t>　①収益的収支比率は、総収益で、総費用に地方債償還金を加えた費用をどの程度賄えているかを表す指標です。平成29年度の当該指標は69.33％で、前年度と比較して1.85ポイント下がっており、依然として一般会計からの繰入金に頼った経営となっています。
　⑤経費回収率は、使用料で回収すべき処理費用を使用料でどの程度賄えているかを示す指標です。平成29年度の指標は49.9％で、使用料収入が十分確保されていない状況となっており、適正な使用料収入の確保や汚水処理費用の削減などの改善が必要です。
　⑥汚水処理原価は、有収水量1㎥あたりの汚水処理に要した費用であり、汚水処理に係るコストを表したものです。本市の場合、類似団体と比較すると、やや高い傾向にあり、効率的な汚水処理が実施されているか分析し、経営効率を高めることが求められます。
　⑦施設利用率は、施設の利用状況や適正規模を判断する指標で、一般的に高い数値であることが望まれます。本市の場合、平成29年度は類似団体よりやや高くなっていますが、各施設の現状分析や将来予測により、適切な施設規模を把握していく必要があります。
　⑧水洗化率は、現在処理区域内人口のうち水洗便所を設置して汚水処理している人口の割合を表した指標です。本市の場合、平成29年度は類似団体平均を上回っています。公共用水域の水質保全は勿論のこと、経営の根幹を成す使用料収入へも影響することから、今後も普及促進に努める必要があります。</t>
    <rPh sb="420" eb="422">
      <t>ヘイセイ</t>
    </rPh>
    <rPh sb="424" eb="426">
      <t>ネンド</t>
    </rPh>
    <rPh sb="435" eb="436">
      <t>タカ</t>
    </rPh>
    <rPh sb="542" eb="544">
      <t>ヘイセイ</t>
    </rPh>
    <rPh sb="546" eb="548">
      <t>ネンド</t>
    </rPh>
    <rPh sb="549" eb="551">
      <t>ルイジ</t>
    </rPh>
    <rPh sb="551" eb="553">
      <t>ダンタイ</t>
    </rPh>
    <rPh sb="553" eb="555">
      <t>ヘイキン</t>
    </rPh>
    <rPh sb="556" eb="55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</si>
</sst>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E7-4790-A15E-F9D1161C95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D2E7-4790-A15E-F9D1161C95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69.62</c:v>
                </c:pt>
                <c:pt idx="1">
                  <c:v>70.69</c:v>
                </c:pt>
                <c:pt idx="2">
                  <c:v>61.69</c:v>
                </c:pt>
                <c:pt idx="3">
                  <c:v>60.5</c:v>
                </c:pt>
                <c:pt idx="4">
                  <c:v>60.5</c:v>
                </c:pt>
              </c:numCache>
            </c:numRef>
          </c:val>
          <c:extLst>
            <c:ext xmlns:c16="http://schemas.microsoft.com/office/drawing/2014/chart" uri="{C3380CC4-5D6E-409C-BE32-E72D297353CC}">
              <c16:uniqueId val="{00000000-020F-4F5F-A146-4BA16DE5BB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020F-4F5F-A146-4BA16DE5BB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91.37</c:v>
                </c:pt>
                <c:pt idx="1">
                  <c:v>83.37</c:v>
                </c:pt>
                <c:pt idx="2">
                  <c:v>82.32</c:v>
                </c:pt>
                <c:pt idx="3">
                  <c:v>84.65</c:v>
                </c:pt>
                <c:pt idx="4">
                  <c:v>89.03</c:v>
                </c:pt>
              </c:numCache>
            </c:numRef>
          </c:val>
          <c:extLst>
            <c:ext xmlns:c16="http://schemas.microsoft.com/office/drawing/2014/chart" uri="{C3380CC4-5D6E-409C-BE32-E72D297353CC}">
              <c16:uniqueId val="{00000000-B072-421D-A168-E222AAA3C69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B072-421D-A168-E222AAA3C69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66.06</c:v>
                </c:pt>
                <c:pt idx="1">
                  <c:v>68.180000000000007</c:v>
                </c:pt>
                <c:pt idx="2">
                  <c:v>72.2</c:v>
                </c:pt>
                <c:pt idx="3">
                  <c:v>71.180000000000007</c:v>
                </c:pt>
                <c:pt idx="4">
                  <c:v>69.33</c:v>
                </c:pt>
              </c:numCache>
            </c:numRef>
          </c:val>
          <c:extLst>
            <c:ext xmlns:c16="http://schemas.microsoft.com/office/drawing/2014/chart" uri="{C3380CC4-5D6E-409C-BE32-E72D297353CC}">
              <c16:uniqueId val="{00000000-88E0-4A4B-A6D9-77718CF240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E0-4A4B-A6D9-77718CF240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F2-42E0-A945-5C9BC2877BE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F2-42E0-A945-5C9BC2877BE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8E-40A5-A17D-27F2661831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8E-40A5-A17D-27F2661831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95-4DF0-B885-368046841B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95-4DF0-B885-368046841B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58-47D2-89F4-CD85AEEB5E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58-47D2-89F4-CD85AEEB5E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19.37</c:v>
                </c:pt>
                <c:pt idx="1">
                  <c:v>227.03</c:v>
                </c:pt>
                <c:pt idx="2">
                  <c:v>11.63</c:v>
                </c:pt>
                <c:pt idx="3">
                  <c:v>10.43</c:v>
                </c:pt>
                <c:pt idx="4">
                  <c:v>9.6199999999999992</c:v>
                </c:pt>
              </c:numCache>
            </c:numRef>
          </c:val>
          <c:extLst>
            <c:ext xmlns:c16="http://schemas.microsoft.com/office/drawing/2014/chart" uri="{C3380CC4-5D6E-409C-BE32-E72D297353CC}">
              <c16:uniqueId val="{00000000-A884-4523-B9D6-4409D86EF1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A884-4523-B9D6-4409D86EF1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50.96</c:v>
                </c:pt>
                <c:pt idx="1">
                  <c:v>50.93</c:v>
                </c:pt>
                <c:pt idx="2">
                  <c:v>49.32</c:v>
                </c:pt>
                <c:pt idx="3">
                  <c:v>46.59</c:v>
                </c:pt>
                <c:pt idx="4">
                  <c:v>49.9</c:v>
                </c:pt>
              </c:numCache>
            </c:numRef>
          </c:val>
          <c:extLst>
            <c:ext xmlns:c16="http://schemas.microsoft.com/office/drawing/2014/chart" uri="{C3380CC4-5D6E-409C-BE32-E72D297353CC}">
              <c16:uniqueId val="{00000000-FE39-408A-8D56-343AD2ADE9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FE39-408A-8D56-343AD2ADE9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277.45</c:v>
                </c:pt>
                <c:pt idx="1">
                  <c:v>280.88</c:v>
                </c:pt>
                <c:pt idx="2">
                  <c:v>297.47000000000003</c:v>
                </c:pt>
                <c:pt idx="3">
                  <c:v>342.57</c:v>
                </c:pt>
                <c:pt idx="4">
                  <c:v>362.89</c:v>
                </c:pt>
              </c:numCache>
            </c:numRef>
          </c:val>
          <c:extLst>
            <c:ext xmlns:c16="http://schemas.microsoft.com/office/drawing/2014/chart" uri="{C3380CC4-5D6E-409C-BE32-E72D297353CC}">
              <c16:uniqueId val="{00000000-7FF8-4E81-915B-40F834C213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7FF8-4E81-915B-40F834C213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6"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三重県　亀山市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49945</v>
      </c>
      <c r="AM8" s="49"/>
      <c r="AN8" s="49"/>
      <c r="AO8" s="49"/>
      <c r="AP8" s="49"/>
      <c r="AQ8" s="49"/>
      <c r="AR8" s="49"/>
      <c r="AS8" s="49"/>
      <c r="AT8" s="44">
        <f>データ!T6</f>
        <v>191.04</v>
      </c>
      <c r="AU8" s="44"/>
      <c r="AV8" s="44"/>
      <c r="AW8" s="44"/>
      <c r="AX8" s="44"/>
      <c r="AY8" s="44"/>
      <c r="AZ8" s="44"/>
      <c r="BA8" s="44"/>
      <c r="BB8" s="44">
        <f>データ!U6</f>
        <v>261.44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17.16</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8512</v>
      </c>
      <c r="AM10" s="49"/>
      <c r="AN10" s="49"/>
      <c r="AO10" s="49"/>
      <c r="AP10" s="49"/>
      <c r="AQ10" s="49"/>
      <c r="AR10" s="49"/>
      <c r="AS10" s="49"/>
      <c r="AT10" s="44">
        <f>データ!W6</f>
        <v>3.74</v>
      </c>
      <c r="AU10" s="44"/>
      <c r="AV10" s="44"/>
      <c r="AW10" s="44"/>
      <c r="AX10" s="44"/>
      <c r="AY10" s="44"/>
      <c r="AZ10" s="44"/>
      <c r="BA10" s="44"/>
      <c r="BB10" s="44">
        <f>データ!X6</f>
        <v>2275.94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3XXlFdMW5b0vfFcS2E5W9r6itK4tGcucqmXeEaIku3zNvhqGHsV6f+DqZ+sgfXPaT1l7+JCuwhoNVPN0bp5rpQ==" saltValue="zFnQsrPbzCk2lyHyo98w+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242101</v>
      </c>
      <c r="D6" s="32">
        <f t="shared" si="3"/>
        <v>47</v>
      </c>
      <c r="E6" s="32">
        <f t="shared" si="3"/>
        <v>17</v>
      </c>
      <c r="F6" s="32">
        <f t="shared" si="3"/>
        <v>5</v>
      </c>
      <c r="G6" s="32">
        <f t="shared" si="3"/>
        <v>0</v>
      </c>
      <c r="H6" s="32" t="str">
        <f t="shared" si="3"/>
        <v>三重県　亀山市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17.16</v>
      </c>
      <c r="Q6" s="33">
        <f t="shared" si="3"/>
        <v>100</v>
      </c>
      <c r="R6" s="33">
        <f t="shared" si="3"/>
        <v>3780</v>
      </c>
      <c r="S6" s="33">
        <f t="shared" si="3"/>
        <v>49945</v>
      </c>
      <c r="T6" s="33">
        <f t="shared" si="3"/>
        <v>191.04</v>
      </c>
      <c r="U6" s="33">
        <f t="shared" si="3"/>
        <v>261.44</v>
      </c>
      <c r="V6" s="33">
        <f t="shared" si="3"/>
        <v>8512</v>
      </c>
      <c r="W6" s="33">
        <f t="shared" si="3"/>
        <v>3.74</v>
      </c>
      <c r="X6" s="33">
        <f t="shared" si="3"/>
        <v>2275.94</v>
      </c>
      <c r="Y6" s="34">
        <f>IF(Y7="",NA(),Y7)</f>
        <v>66.06</v>
      </c>
      <c r="Z6" s="34">
        <f t="shared" ref="Z6:AH6" si="4">IF(Z7="",NA(),Z7)</f>
        <v>68.180000000000007</v>
      </c>
      <c r="AA6" s="34">
        <f t="shared" si="4"/>
        <v>72.2</v>
      </c>
      <c r="AB6" s="34">
        <f t="shared" si="4"/>
        <v>71.180000000000007</v>
      </c>
      <c r="AC6" s="34">
        <f t="shared" si="4"/>
        <v>69.33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19.37</v>
      </c>
      <c r="BG6" s="34">
        <f t="shared" ref="BG6:BO6" si="7">IF(BG7="",NA(),BG7)</f>
        <v>227.03</v>
      </c>
      <c r="BH6" s="34">
        <f t="shared" si="7"/>
        <v>11.63</v>
      </c>
      <c r="BI6" s="34">
        <f t="shared" si="7"/>
        <v>10.43</v>
      </c>
      <c r="BJ6" s="34">
        <f t="shared" si="7"/>
        <v>9.6199999999999992</v>
      </c>
      <c r="BK6" s="34">
        <f t="shared" si="7"/>
        <v>1126.77</v>
      </c>
      <c r="BL6" s="34">
        <f t="shared" si="7"/>
        <v>1044.8</v>
      </c>
      <c r="BM6" s="34">
        <f t="shared" si="7"/>
        <v>1081.8</v>
      </c>
      <c r="BN6" s="34">
        <f t="shared" si="7"/>
        <v>974.93</v>
      </c>
      <c r="BO6" s="34">
        <f t="shared" si="7"/>
        <v>855.8</v>
      </c>
      <c r="BP6" s="33" t="str">
        <f>IF(BP7="","",IF(BP7="-","【-】","【"&amp;SUBSTITUTE(TEXT(BP7,"#,##0.00"),"-","△")&amp;"】"))</f>
        <v>【814.89】</v>
      </c>
      <c r="BQ6" s="34">
        <f>IF(BQ7="",NA(),BQ7)</f>
        <v>50.96</v>
      </c>
      <c r="BR6" s="34">
        <f t="shared" ref="BR6:BZ6" si="8">IF(BR7="",NA(),BR7)</f>
        <v>50.93</v>
      </c>
      <c r="BS6" s="34">
        <f t="shared" si="8"/>
        <v>49.32</v>
      </c>
      <c r="BT6" s="34">
        <f t="shared" si="8"/>
        <v>46.59</v>
      </c>
      <c r="BU6" s="34">
        <f t="shared" si="8"/>
        <v>49.9</v>
      </c>
      <c r="BV6" s="34">
        <f t="shared" si="8"/>
        <v>50.9</v>
      </c>
      <c r="BW6" s="34">
        <f t="shared" si="8"/>
        <v>50.82</v>
      </c>
      <c r="BX6" s="34">
        <f t="shared" si="8"/>
        <v>52.19</v>
      </c>
      <c r="BY6" s="34">
        <f t="shared" si="8"/>
        <v>55.32</v>
      </c>
      <c r="BZ6" s="34">
        <f t="shared" si="8"/>
        <v>59.8</v>
      </c>
      <c r="CA6" s="33" t="str">
        <f>IF(CA7="","",IF(CA7="-","【-】","【"&amp;SUBSTITUTE(TEXT(CA7,"#,##0.00"),"-","△")&amp;"】"))</f>
        <v>【60.64】</v>
      </c>
      <c r="CB6" s="34">
        <f>IF(CB7="",NA(),CB7)</f>
        <v>277.45</v>
      </c>
      <c r="CC6" s="34">
        <f t="shared" ref="CC6:CK6" si="9">IF(CC7="",NA(),CC7)</f>
        <v>280.88</v>
      </c>
      <c r="CD6" s="34">
        <f t="shared" si="9"/>
        <v>297.47000000000003</v>
      </c>
      <c r="CE6" s="34">
        <f t="shared" si="9"/>
        <v>342.57</v>
      </c>
      <c r="CF6" s="34">
        <f t="shared" si="9"/>
        <v>362.89</v>
      </c>
      <c r="CG6" s="34">
        <f t="shared" si="9"/>
        <v>293.27</v>
      </c>
      <c r="CH6" s="34">
        <f t="shared" si="9"/>
        <v>300.52</v>
      </c>
      <c r="CI6" s="34">
        <f t="shared" si="9"/>
        <v>296.14</v>
      </c>
      <c r="CJ6" s="34">
        <f t="shared" si="9"/>
        <v>283.17</v>
      </c>
      <c r="CK6" s="34">
        <f t="shared" si="9"/>
        <v>263.76</v>
      </c>
      <c r="CL6" s="33" t="str">
        <f>IF(CL7="","",IF(CL7="-","【-】","【"&amp;SUBSTITUTE(TEXT(CL7,"#,##0.00"),"-","△")&amp;"】"))</f>
        <v>【255.52】</v>
      </c>
      <c r="CM6" s="34">
        <f>IF(CM7="",NA(),CM7)</f>
        <v>69.62</v>
      </c>
      <c r="CN6" s="34">
        <f t="shared" ref="CN6:CV6" si="10">IF(CN7="",NA(),CN7)</f>
        <v>70.69</v>
      </c>
      <c r="CO6" s="34">
        <f t="shared" si="10"/>
        <v>61.69</v>
      </c>
      <c r="CP6" s="34">
        <f t="shared" si="10"/>
        <v>60.5</v>
      </c>
      <c r="CQ6" s="34">
        <f t="shared" si="10"/>
        <v>60.5</v>
      </c>
      <c r="CR6" s="34">
        <f t="shared" si="10"/>
        <v>53.78</v>
      </c>
      <c r="CS6" s="34">
        <f t="shared" si="10"/>
        <v>53.24</v>
      </c>
      <c r="CT6" s="34">
        <f t="shared" si="10"/>
        <v>52.31</v>
      </c>
      <c r="CU6" s="34">
        <f t="shared" si="10"/>
        <v>60.65</v>
      </c>
      <c r="CV6" s="34">
        <f t="shared" si="10"/>
        <v>51.75</v>
      </c>
      <c r="CW6" s="33" t="str">
        <f>IF(CW7="","",IF(CW7="-","【-】","【"&amp;SUBSTITUTE(TEXT(CW7,"#,##0.00"),"-","△")&amp;"】"))</f>
        <v>【52.49】</v>
      </c>
      <c r="CX6" s="34">
        <f>IF(CX7="",NA(),CX7)</f>
        <v>91.37</v>
      </c>
      <c r="CY6" s="34">
        <f t="shared" ref="CY6:DG6" si="11">IF(CY7="",NA(),CY7)</f>
        <v>83.37</v>
      </c>
      <c r="CZ6" s="34">
        <f t="shared" si="11"/>
        <v>82.32</v>
      </c>
      <c r="DA6" s="34">
        <f t="shared" si="11"/>
        <v>84.65</v>
      </c>
      <c r="DB6" s="34">
        <f t="shared" si="11"/>
        <v>89.03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242101</v>
      </c>
      <c r="D7" s="36">
        <v>47</v>
      </c>
      <c r="E7" s="36">
        <v>17</v>
      </c>
      <c r="F7" s="36">
        <v>5</v>
      </c>
      <c r="G7" s="36">
        <v>0</v>
      </c>
      <c r="H7" s="36" t="s">
        <v>109</v>
      </c>
      <c r="I7" s="36" t="s">
        <v>110</v>
      </c>
      <c r="J7" s="36" t="s">
        <v>111</v>
      </c>
      <c r="K7" s="36" t="s">
        <v>112</v>
      </c>
      <c r="L7" s="36" t="s">
        <v>113</v>
      </c>
      <c r="M7" s="36" t="s">
        <v>114</v>
      </c>
      <c r="N7" s="37" t="s">
        <v>115</v>
      </c>
      <c r="O7" s="37" t="s">
        <v>116</v>
      </c>
      <c r="P7" s="37">
        <v>17.16</v>
      </c>
      <c r="Q7" s="37">
        <v>100</v>
      </c>
      <c r="R7" s="37">
        <v>3780</v>
      </c>
      <c r="S7" s="37">
        <v>49945</v>
      </c>
      <c r="T7" s="37">
        <v>191.04</v>
      </c>
      <c r="U7" s="37">
        <v>261.44</v>
      </c>
      <c r="V7" s="37">
        <v>8512</v>
      </c>
      <c r="W7" s="37">
        <v>3.74</v>
      </c>
      <c r="X7" s="37">
        <v>2275.94</v>
      </c>
      <c r="Y7" s="37">
        <v>66.06</v>
      </c>
      <c r="Z7" s="37">
        <v>68.180000000000007</v>
      </c>
      <c r="AA7" s="37">
        <v>72.2</v>
      </c>
      <c r="AB7" s="37">
        <v>71.180000000000007</v>
      </c>
      <c r="AC7" s="37">
        <v>69.33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19.37</v>
      </c>
      <c r="BG7" s="37">
        <v>227.03</v>
      </c>
      <c r="BH7" s="37">
        <v>11.63</v>
      </c>
      <c r="BI7" s="37">
        <v>10.43</v>
      </c>
      <c r="BJ7" s="37">
        <v>9.6199999999999992</v>
      </c>
      <c r="BK7" s="37">
        <v>1126.77</v>
      </c>
      <c r="BL7" s="37">
        <v>1044.8</v>
      </c>
      <c r="BM7" s="37">
        <v>1081.8</v>
      </c>
      <c r="BN7" s="37">
        <v>974.93</v>
      </c>
      <c r="BO7" s="37">
        <v>855.8</v>
      </c>
      <c r="BP7" s="37">
        <v>814.89</v>
      </c>
      <c r="BQ7" s="37">
        <v>50.96</v>
      </c>
      <c r="BR7" s="37">
        <v>50.93</v>
      </c>
      <c r="BS7" s="37">
        <v>49.32</v>
      </c>
      <c r="BT7" s="37">
        <v>46.59</v>
      </c>
      <c r="BU7" s="37">
        <v>49.9</v>
      </c>
      <c r="BV7" s="37">
        <v>50.9</v>
      </c>
      <c r="BW7" s="37">
        <v>50.82</v>
      </c>
      <c r="BX7" s="37">
        <v>52.19</v>
      </c>
      <c r="BY7" s="37">
        <v>55.32</v>
      </c>
      <c r="BZ7" s="37">
        <v>59.8</v>
      </c>
      <c r="CA7" s="37">
        <v>60.64</v>
      </c>
      <c r="CB7" s="37">
        <v>277.45</v>
      </c>
      <c r="CC7" s="37">
        <v>280.88</v>
      </c>
      <c r="CD7" s="37">
        <v>297.47000000000003</v>
      </c>
      <c r="CE7" s="37">
        <v>342.57</v>
      </c>
      <c r="CF7" s="37">
        <v>362.89</v>
      </c>
      <c r="CG7" s="37">
        <v>293.27</v>
      </c>
      <c r="CH7" s="37">
        <v>300.52</v>
      </c>
      <c r="CI7" s="37">
        <v>296.14</v>
      </c>
      <c r="CJ7" s="37">
        <v>283.17</v>
      </c>
      <c r="CK7" s="37">
        <v>263.76</v>
      </c>
      <c r="CL7" s="37">
        <v>255.52</v>
      </c>
      <c r="CM7" s="37">
        <v>69.62</v>
      </c>
      <c r="CN7" s="37">
        <v>70.69</v>
      </c>
      <c r="CO7" s="37">
        <v>61.69</v>
      </c>
      <c r="CP7" s="37">
        <v>60.5</v>
      </c>
      <c r="CQ7" s="37">
        <v>60.5</v>
      </c>
      <c r="CR7" s="37">
        <v>53.78</v>
      </c>
      <c r="CS7" s="37">
        <v>53.24</v>
      </c>
      <c r="CT7" s="37">
        <v>52.31</v>
      </c>
      <c r="CU7" s="37">
        <v>60.65</v>
      </c>
      <c r="CV7" s="37">
        <v>51.75</v>
      </c>
      <c r="CW7" s="37">
        <v>52.49</v>
      </c>
      <c r="CX7" s="37">
        <v>91.37</v>
      </c>
      <c r="CY7" s="37">
        <v>83.37</v>
      </c>
      <c r="CZ7" s="37">
        <v>82.32</v>
      </c>
      <c r="DA7" s="37">
        <v>84.65</v>
      </c>
      <c r="DB7" s="37">
        <v>89.03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2019-02-05T01:46:42Z</cp:lastPrinted>
  <dcterms:created xsi:type="dcterms:W3CDTF">2018-12-03T09:26:20Z</dcterms:created>
  <dcterms:modified xsi:type="dcterms:W3CDTF">2019-02-05T01:47:23Z</dcterms:modified>
  <cp:category/>
</cp:coreProperties>
</file>