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0245" yWindow="65521" windowWidth="10290" windowHeight="8160" activeTab="0"/>
  </bookViews>
  <sheets>
    <sheet name="H30.10.1" sheetId="1" r:id="rId1"/>
  </sheets>
  <definedNames/>
  <calcPr calcId="124519"/>
</workbook>
</file>

<file path=xl/sharedStrings.xml><?xml version="1.0" encoding="utf-8"?>
<sst xmlns="http://schemas.openxmlformats.org/spreadsheetml/2006/main" count="43" uniqueCount="39">
  <si>
    <t>生活文化部まちづくり協働課地域まちづくりG作成</t>
  </si>
  <si>
    <t>人口・世帯数</t>
    <rPh sb="0" eb="2">
      <t>ジンコウ</t>
    </rPh>
    <rPh sb="3" eb="6">
      <t>セタイスウ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</si>
  <si>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</si>
  <si>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</si>
  <si>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総人口</t>
    <rPh sb="0" eb="3">
      <t>ソウジンコウ</t>
    </rPh>
    <phoneticPr fontId="2"/>
  </si>
  <si>
    <t>増加率</t>
    <rPh sb="0" eb="2">
      <t>ゾウカ</t>
    </rPh>
    <rPh sb="2" eb="3">
      <t>リツ</t>
    </rPh>
    <phoneticPr fontId="2"/>
  </si>
  <si>
    <t>65歳以上</t>
    <rPh sb="2" eb="3">
      <t>サイ</t>
    </rPh>
    <rPh sb="3" eb="5">
      <t>イジョウ</t>
    </rPh>
    <phoneticPr fontId="2"/>
  </si>
  <si>
    <t>14歳以下</t>
    <rPh sb="2" eb="3">
      <t>サイ</t>
    </rPh>
    <rPh sb="3" eb="5">
      <t>イカ</t>
    </rPh>
    <phoneticPr fontId="2"/>
  </si>
  <si>
    <t>地区名</t>
    <rPh sb="0" eb="3">
      <t>チクメイ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</si>
  <si>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</si>
  <si>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</si>
  <si>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65歳以上／総人口</t>
    <rPh sb="2" eb="3">
      <t>サイ</t>
    </rPh>
    <rPh sb="3" eb="5">
      <t>イジョウ</t>
    </rPh>
    <rPh sb="6" eb="9">
      <t>ソウジンコウ</t>
    </rPh>
    <phoneticPr fontId="2"/>
  </si>
  <si>
    <t>14歳以下／総人口</t>
    <rPh sb="2" eb="3">
      <t>サイ</t>
    </rPh>
    <rPh sb="3" eb="5">
      <t>イカ</t>
    </rPh>
    <rPh sb="6" eb="9">
      <t>ソウジンコウ</t>
    </rPh>
    <phoneticPr fontId="2"/>
  </si>
  <si>
    <t>昼生地区</t>
    <rPh sb="0" eb="1">
      <t>ヒル</t>
    </rPh>
    <rPh sb="1" eb="2">
      <t>オ</t>
    </rPh>
    <rPh sb="2" eb="4">
      <t>チク</t>
    </rPh>
    <phoneticPr fontId="2"/>
  </si>
  <si>
    <t>井田川地区南</t>
    <rPh sb="0" eb="2">
      <t>イダ</t>
    </rPh>
    <rPh sb="2" eb="3">
      <t>ガワ</t>
    </rPh>
    <rPh sb="3" eb="5">
      <t>チク</t>
    </rPh>
    <rPh sb="5" eb="6">
      <t>ミナミ</t>
    </rPh>
    <phoneticPr fontId="2"/>
  </si>
  <si>
    <t>井田川地区北</t>
    <rPh sb="0" eb="2">
      <t>イダ</t>
    </rPh>
    <rPh sb="2" eb="3">
      <t>ガワ</t>
    </rPh>
    <rPh sb="3" eb="5">
      <t>チク</t>
    </rPh>
    <rPh sb="5" eb="6">
      <t>キタ</t>
    </rPh>
    <phoneticPr fontId="2"/>
  </si>
  <si>
    <t>川崎地区</t>
    <rPh sb="0" eb="2">
      <t>カワサキ</t>
    </rPh>
    <rPh sb="2" eb="4">
      <t>チク</t>
    </rPh>
    <phoneticPr fontId="2"/>
  </si>
  <si>
    <t>野登地区</t>
    <rPh sb="0" eb="1">
      <t>ノ</t>
    </rPh>
    <rPh sb="1" eb="2">
      <t>ノボリ</t>
    </rPh>
    <rPh sb="2" eb="4">
      <t>チク</t>
    </rPh>
    <phoneticPr fontId="2"/>
  </si>
  <si>
    <t>白川地区</t>
    <rPh sb="0" eb="2">
      <t>シラカワ</t>
    </rPh>
    <rPh sb="2" eb="4">
      <t>チク</t>
    </rPh>
    <phoneticPr fontId="2"/>
  </si>
  <si>
    <t>神辺地区</t>
    <rPh sb="0" eb="2">
      <t>カンベ</t>
    </rPh>
    <rPh sb="2" eb="4">
      <t>チク</t>
    </rPh>
    <phoneticPr fontId="2"/>
  </si>
  <si>
    <t>野村地区</t>
    <rPh sb="0" eb="2">
      <t>ノムラ</t>
    </rPh>
    <rPh sb="2" eb="4">
      <t>チク</t>
    </rPh>
    <phoneticPr fontId="2"/>
  </si>
  <si>
    <t>城東地区</t>
    <rPh sb="0" eb="1">
      <t>ジョウ</t>
    </rPh>
    <rPh sb="1" eb="2">
      <t>ヒガシ</t>
    </rPh>
    <rPh sb="2" eb="4">
      <t>チク</t>
    </rPh>
    <phoneticPr fontId="2"/>
  </si>
  <si>
    <t>城西地区</t>
    <rPh sb="0" eb="1">
      <t>シロ</t>
    </rPh>
    <rPh sb="1" eb="2">
      <t>ニシ</t>
    </rPh>
    <rPh sb="2" eb="4">
      <t>チク</t>
    </rPh>
    <phoneticPr fontId="2"/>
  </si>
  <si>
    <t>城北地区</t>
    <rPh sb="0" eb="1">
      <t>シロ</t>
    </rPh>
    <rPh sb="1" eb="2">
      <t>キタ</t>
    </rPh>
    <rPh sb="2" eb="4">
      <t>チク</t>
    </rPh>
    <phoneticPr fontId="2"/>
  </si>
  <si>
    <t>御幸地区</t>
    <rPh sb="0" eb="2">
      <t>ミユキ</t>
    </rPh>
    <rPh sb="2" eb="4">
      <t>チク</t>
    </rPh>
    <phoneticPr fontId="2"/>
  </si>
  <si>
    <t>本町地区</t>
    <rPh sb="0" eb="2">
      <t>ホンマチ</t>
    </rPh>
    <rPh sb="2" eb="4">
      <t>チク</t>
    </rPh>
    <phoneticPr fontId="2"/>
  </si>
  <si>
    <t>北東地区</t>
    <rPh sb="0" eb="1">
      <t>キタ</t>
    </rPh>
    <rPh sb="1" eb="2">
      <t>ヒガシ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</si>
  <si>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</si>
  <si>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天神・和賀地区</t>
    <rPh sb="0" eb="2">
      <t>テンジン</t>
    </rPh>
    <rPh sb="3" eb="5">
      <t>ワガ</t>
    </rPh>
    <rPh sb="5" eb="7">
      <t>チク</t>
    </rPh>
    <phoneticPr fontId="2"/>
  </si>
  <si>
    <t>南部地区</t>
    <rPh sb="0" eb="2">
      <t>ナンブ</t>
    </rPh>
    <rPh sb="2" eb="4">
      <t>チク</t>
    </rPh>
    <phoneticPr fontId="2"/>
  </si>
  <si>
    <t>関宿</t>
    <rPh sb="0" eb="1">
      <t>セキ</t>
    </rPh>
    <rPh sb="1" eb="2">
      <t>ジュク</t>
    </rPh>
    <phoneticPr fontId="2"/>
  </si>
  <si>
    <t>関北部地区</t>
    <rPh sb="0" eb="1">
      <t>セキ</t>
    </rPh>
    <rPh sb="1" eb="3">
      <t>ホクブ</t>
    </rPh>
    <rPh sb="3" eb="5">
      <t>チク</t>
    </rPh>
    <phoneticPr fontId="2"/>
  </si>
  <si>
    <t>関南部地区</t>
    <rPh sb="0" eb="1">
      <t>セキ</t>
    </rPh>
    <rPh sb="1" eb="3">
      <t>ナンブ</t>
    </rPh>
    <rPh sb="3" eb="5">
      <t>チク</t>
    </rPh>
    <phoneticPr fontId="2"/>
  </si>
  <si>
    <t>加太地区</t>
    <rPh sb="0" eb="2">
      <t>カブト</t>
    </rPh>
    <rPh sb="2" eb="4">
      <t>チク</t>
    </rPh>
    <phoneticPr fontId="2"/>
  </si>
  <si>
    <t>坂下地区</t>
    <rPh sb="0" eb="2">
      <t>サカシタ</t>
    </rPh>
    <rPh sb="2" eb="4">
      <t>チク</t>
    </rPh>
    <phoneticPr fontId="2"/>
  </si>
  <si>
    <t>合計</t>
    <rPh sb="0" eb="2">
      <t>ゴウケイ</t>
    </rPh>
    <phoneticPr fontId="2"/>
  </si>
  <si>
    <t>同年4月
時点総人口</t>
    <rPh sb="0" eb="1">
      <t>ドウ</t>
    </rPh>
    <rPh sb="1" eb="2">
      <t>ネン</t>
    </rPh>
    <rPh sb="3" eb="4">
      <t>ガツ</t>
    </rPh>
    <rPh sb="5" eb="7">
      <t>ジテン</t>
    </rPh>
    <rPh sb="7" eb="10">
      <t>ソウジンコウ</t>
    </rPh>
    <phoneticPr fontId="2"/>
  </si>
  <si>
    <t>地区別人口・世帯数データ(平成３０年１０月１日）</t>
    <rPh sb="0" eb="2">
      <t>チク</t>
    </rPh>
    <rPh sb="2" eb="3">
      <t>ベツ</t>
    </rPh>
    <rPh sb="3" eb="5">
      <t>ジンコウ</t>
    </rPh>
    <rPh sb="6" eb="9">
      <t>セタイスウ</t>
    </rPh>
    <rPh sb="13" eb="15">
      <t>ヘイセイ</t>
    </rPh>
    <rPh sb="17" eb="18">
      <t>ネン</t>
    </rPh>
    <rPh sb="20" eb="21">
      <t>ガツ</t>
    </rPh>
    <rPh sb="22" eb="23">
      <t>ニチ</t>
    </rPh>
    <phoneticPr fontId="2"/>
  </si>
  <si>
    <t>作成日：平成３０年１０月１９日</t>
  </si>
</sst>
</file>

<file path=xl/styles.xml><?xml version="1.0" encoding="utf-8"?>
<styleSheet xmlns="http://schemas.openxmlformats.org/spreadsheetml/2006/main">
  <numFmts count="3">
    <numFmt numFmtId="176" formatCode="#,##0&quot;人&quot;"/>
    <numFmt numFmtId="177" formatCode="0.0%"/>
    <numFmt numFmtId="178" formatCode="##0&quot;人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6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hair"/>
      <bottom style="hair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7" fontId="5" fillId="0" borderId="6" xfId="0" applyNumberFormat="1" applyFont="1" applyBorder="1" applyAlignment="1">
      <alignment horizontal="center" vertical="center" shrinkToFit="1"/>
    </xf>
    <xf numFmtId="38" fontId="5" fillId="0" borderId="6" xfId="20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center" vertical="center" shrinkToFit="1"/>
    </xf>
    <xf numFmtId="177" fontId="5" fillId="0" borderId="8" xfId="0" applyNumberFormat="1" applyFont="1" applyBorder="1" applyAlignment="1">
      <alignment horizontal="center" vertical="center" shrinkToFit="1"/>
    </xf>
    <xf numFmtId="38" fontId="5" fillId="0" borderId="8" xfId="20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7" fontId="5" fillId="0" borderId="10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38" fontId="5" fillId="0" borderId="12" xfId="20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0" fontId="5" fillId="0" borderId="3" xfId="0" applyNumberFormat="1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38" fontId="5" fillId="0" borderId="3" xfId="20" applyFon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38" fontId="0" fillId="0" borderId="0" xfId="20" applyFont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38" fontId="5" fillId="2" borderId="14" xfId="20" applyFont="1" applyFill="1" applyBorder="1" applyAlignment="1">
      <alignment horizontal="center" vertical="center" wrapText="1" shrinkToFit="1"/>
    </xf>
    <xf numFmtId="38" fontId="5" fillId="2" borderId="15" xfId="20" applyFont="1" applyFill="1" applyBorder="1" applyAlignment="1">
      <alignment horizontal="center" vertical="center" shrinkToFit="1"/>
    </xf>
    <xf numFmtId="38" fontId="5" fillId="2" borderId="4" xfId="2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2" borderId="21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right" vertical="center" shrinkToFit="1"/>
    </xf>
    <xf numFmtId="0" fontId="5" fillId="2" borderId="20" xfId="0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9525</xdr:colOff>
      <xdr:row>4</xdr:row>
      <xdr:rowOff>19050</xdr:rowOff>
    </xdr:to>
    <xdr:cxnSp macro="">
      <xdr:nvCxnSpPr>
        <xdr:cNvPr id="2" name="直線コネクタ 1"/>
        <xdr:cNvCxnSpPr/>
      </xdr:nvCxnSpPr>
      <xdr:spPr>
        <a:xfrm>
          <a:off x="0" y="323850"/>
          <a:ext cx="1400175" cy="6191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60" zoomScaleNormal="6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P27" sqref="P27"/>
    </sheetView>
  </sheetViews>
  <sheetFormatPr defaultColWidth="9.140625" defaultRowHeight="15"/>
  <cols>
    <col min="1" max="1" width="5.140625" style="1" customWidth="1"/>
    <col min="2" max="2" width="15.7109375" style="1" customWidth="1"/>
    <col min="3" max="8" width="14.8515625" style="1" customWidth="1"/>
    <col min="9" max="10" width="12.7109375" style="1" customWidth="1"/>
    <col min="11" max="12" width="14.8515625" style="1" customWidth="1"/>
    <col min="13" max="14" width="12.7109375" style="1" customWidth="1"/>
    <col min="15" max="15" width="14.8515625" style="1" customWidth="1"/>
    <col min="16" max="16" width="12.57421875" style="34" customWidth="1"/>
    <col min="17" max="16384" width="9.00390625" style="1" customWidth="1"/>
  </cols>
  <sheetData>
    <row r="1" spans="2:16" ht="24.75" customHeight="1">
      <c r="B1" s="2" t="s">
        <v>37</v>
      </c>
      <c r="C1" s="3"/>
      <c r="D1" s="3"/>
      <c r="E1" s="3"/>
      <c r="F1" s="3"/>
      <c r="G1" s="3"/>
      <c r="H1" s="3"/>
      <c r="I1" s="4"/>
      <c r="J1" s="5"/>
      <c r="K1" s="3"/>
      <c r="M1" s="6" t="s">
        <v>0</v>
      </c>
      <c r="N1" s="7"/>
      <c r="O1" s="7"/>
      <c r="P1" s="8" t="s">
        <v>38</v>
      </c>
    </row>
    <row r="2" spans="1:16" s="9" customFormat="1" ht="17.25">
      <c r="A2" s="52" t="s">
        <v>1</v>
      </c>
      <c r="B2" s="53"/>
      <c r="C2" s="35" t="s">
        <v>2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 t="s">
        <v>3</v>
      </c>
    </row>
    <row r="3" spans="1:16" s="9" customFormat="1" ht="13.5" customHeight="1">
      <c r="A3" s="39"/>
      <c r="B3" s="40"/>
      <c r="C3" s="41" t="s">
        <v>4</v>
      </c>
      <c r="D3" s="42"/>
      <c r="E3" s="43"/>
      <c r="F3" s="44" t="s">
        <v>36</v>
      </c>
      <c r="G3" s="46" t="s">
        <v>5</v>
      </c>
      <c r="H3" s="41" t="s">
        <v>6</v>
      </c>
      <c r="I3" s="42"/>
      <c r="J3" s="42"/>
      <c r="K3" s="43"/>
      <c r="L3" s="41" t="s">
        <v>7</v>
      </c>
      <c r="M3" s="42"/>
      <c r="N3" s="42"/>
      <c r="O3" s="43"/>
      <c r="P3" s="37"/>
    </row>
    <row r="4" spans="1:16" s="9" customFormat="1" ht="17.25">
      <c r="A4" s="48" t="s">
        <v>8</v>
      </c>
      <c r="B4" s="49"/>
      <c r="C4" s="10"/>
      <c r="D4" s="11" t="s">
        <v>9</v>
      </c>
      <c r="E4" s="11" t="s">
        <v>10</v>
      </c>
      <c r="F4" s="45"/>
      <c r="G4" s="47"/>
      <c r="H4" s="12"/>
      <c r="I4" s="11" t="s">
        <v>9</v>
      </c>
      <c r="J4" s="11" t="s">
        <v>10</v>
      </c>
      <c r="K4" s="11" t="s">
        <v>11</v>
      </c>
      <c r="L4" s="12"/>
      <c r="M4" s="11" t="s">
        <v>9</v>
      </c>
      <c r="N4" s="11" t="s">
        <v>10</v>
      </c>
      <c r="O4" s="11" t="s">
        <v>12</v>
      </c>
      <c r="P4" s="38"/>
    </row>
    <row r="5" spans="1:16" s="9" customFormat="1" ht="31.5" customHeight="1">
      <c r="A5" s="50" t="s">
        <v>13</v>
      </c>
      <c r="B5" s="50"/>
      <c r="C5" s="13">
        <v>1580</v>
      </c>
      <c r="D5" s="14">
        <f aca="true" t="shared" si="0" ref="D5:D26">C5-E5</f>
        <v>756</v>
      </c>
      <c r="E5" s="14">
        <v>824</v>
      </c>
      <c r="F5" s="13">
        <v>1577</v>
      </c>
      <c r="G5" s="15">
        <f aca="true" t="shared" si="1" ref="G5:G27">(C5-F5)/F5</f>
        <v>0.0019023462270133164</v>
      </c>
      <c r="H5" s="14">
        <v>570</v>
      </c>
      <c r="I5" s="14">
        <f aca="true" t="shared" si="2" ref="I5:I26">H5-J5</f>
        <v>250</v>
      </c>
      <c r="J5" s="14">
        <v>320</v>
      </c>
      <c r="K5" s="15">
        <f aca="true" t="shared" si="3" ref="K5:K27">H5/C5</f>
        <v>0.36075949367088606</v>
      </c>
      <c r="L5" s="14">
        <v>149</v>
      </c>
      <c r="M5" s="14">
        <f aca="true" t="shared" si="4" ref="M5:M26">L5-N5</f>
        <v>72</v>
      </c>
      <c r="N5" s="14">
        <v>77</v>
      </c>
      <c r="O5" s="15">
        <f aca="true" t="shared" si="5" ref="O5:O26">L5/C5</f>
        <v>0.09430379746835443</v>
      </c>
      <c r="P5" s="16">
        <v>659</v>
      </c>
    </row>
    <row r="6" spans="1:16" s="9" customFormat="1" ht="31.5" customHeight="1">
      <c r="A6" s="51" t="s">
        <v>14</v>
      </c>
      <c r="B6" s="51"/>
      <c r="C6" s="17">
        <v>4742</v>
      </c>
      <c r="D6" s="18">
        <f t="shared" si="0"/>
        <v>2410</v>
      </c>
      <c r="E6" s="18">
        <v>2332</v>
      </c>
      <c r="F6" s="17">
        <v>4671</v>
      </c>
      <c r="G6" s="19">
        <f t="shared" si="1"/>
        <v>0.01520017126953543</v>
      </c>
      <c r="H6" s="18">
        <v>1115</v>
      </c>
      <c r="I6" s="18">
        <f t="shared" si="2"/>
        <v>510</v>
      </c>
      <c r="J6" s="18">
        <v>605</v>
      </c>
      <c r="K6" s="19">
        <f t="shared" si="3"/>
        <v>0.23513285533530157</v>
      </c>
      <c r="L6" s="18">
        <v>719</v>
      </c>
      <c r="M6" s="18">
        <f t="shared" si="4"/>
        <v>362</v>
      </c>
      <c r="N6" s="18">
        <v>357</v>
      </c>
      <c r="O6" s="19">
        <f t="shared" si="5"/>
        <v>0.1516237874314635</v>
      </c>
      <c r="P6" s="20">
        <v>2068</v>
      </c>
    </row>
    <row r="7" spans="1:16" s="9" customFormat="1" ht="31.5" customHeight="1">
      <c r="A7" s="51" t="s">
        <v>15</v>
      </c>
      <c r="B7" s="51"/>
      <c r="C7" s="17">
        <v>7852</v>
      </c>
      <c r="D7" s="18">
        <f t="shared" si="0"/>
        <v>3953</v>
      </c>
      <c r="E7" s="18">
        <v>3899</v>
      </c>
      <c r="F7" s="17">
        <v>7851</v>
      </c>
      <c r="G7" s="19">
        <f t="shared" si="1"/>
        <v>0.0001273723092599669</v>
      </c>
      <c r="H7" s="18">
        <v>1480</v>
      </c>
      <c r="I7" s="18">
        <f t="shared" si="2"/>
        <v>714</v>
      </c>
      <c r="J7" s="18">
        <v>766</v>
      </c>
      <c r="K7" s="19">
        <f t="shared" si="3"/>
        <v>0.18848700967906265</v>
      </c>
      <c r="L7" s="18">
        <v>1468</v>
      </c>
      <c r="M7" s="18">
        <f t="shared" si="4"/>
        <v>757</v>
      </c>
      <c r="N7" s="18">
        <v>711</v>
      </c>
      <c r="O7" s="19">
        <f t="shared" si="5"/>
        <v>0.1869587366276108</v>
      </c>
      <c r="P7" s="20">
        <v>2890</v>
      </c>
    </row>
    <row r="8" spans="1:16" s="9" customFormat="1" ht="31.5" customHeight="1">
      <c r="A8" s="51" t="s">
        <v>16</v>
      </c>
      <c r="B8" s="51"/>
      <c r="C8" s="17">
        <v>6581</v>
      </c>
      <c r="D8" s="18">
        <f t="shared" si="0"/>
        <v>3380</v>
      </c>
      <c r="E8" s="18">
        <v>3201</v>
      </c>
      <c r="F8" s="17">
        <v>6573</v>
      </c>
      <c r="G8" s="19">
        <f t="shared" si="1"/>
        <v>0.001217100258633805</v>
      </c>
      <c r="H8" s="18">
        <v>1369</v>
      </c>
      <c r="I8" s="18">
        <f t="shared" si="2"/>
        <v>620</v>
      </c>
      <c r="J8" s="18">
        <v>749</v>
      </c>
      <c r="K8" s="19">
        <f t="shared" si="3"/>
        <v>0.20802309679380032</v>
      </c>
      <c r="L8" s="18">
        <v>1081</v>
      </c>
      <c r="M8" s="18">
        <f t="shared" si="4"/>
        <v>566</v>
      </c>
      <c r="N8" s="18">
        <v>515</v>
      </c>
      <c r="O8" s="19">
        <f t="shared" si="5"/>
        <v>0.1642607506457985</v>
      </c>
      <c r="P8" s="20">
        <v>2779</v>
      </c>
    </row>
    <row r="9" spans="1:16" s="9" customFormat="1" ht="31.5" customHeight="1">
      <c r="A9" s="54" t="s">
        <v>17</v>
      </c>
      <c r="B9" s="55"/>
      <c r="C9" s="17">
        <v>2151</v>
      </c>
      <c r="D9" s="18">
        <f t="shared" si="0"/>
        <v>1041</v>
      </c>
      <c r="E9" s="18">
        <v>1110</v>
      </c>
      <c r="F9" s="17">
        <v>2176</v>
      </c>
      <c r="G9" s="19">
        <f t="shared" si="1"/>
        <v>-0.011488970588235295</v>
      </c>
      <c r="H9" s="18">
        <v>775</v>
      </c>
      <c r="I9" s="18">
        <f t="shared" si="2"/>
        <v>327</v>
      </c>
      <c r="J9" s="18">
        <v>448</v>
      </c>
      <c r="K9" s="19">
        <f t="shared" si="3"/>
        <v>0.3602975360297536</v>
      </c>
      <c r="L9" s="18">
        <v>207</v>
      </c>
      <c r="M9" s="18">
        <f t="shared" si="4"/>
        <v>105</v>
      </c>
      <c r="N9" s="18">
        <v>102</v>
      </c>
      <c r="O9" s="19">
        <f t="shared" si="5"/>
        <v>0.09623430962343096</v>
      </c>
      <c r="P9" s="20">
        <v>854</v>
      </c>
    </row>
    <row r="10" spans="1:16" s="9" customFormat="1" ht="31.5" customHeight="1">
      <c r="A10" s="54" t="s">
        <v>18</v>
      </c>
      <c r="B10" s="55"/>
      <c r="C10" s="17">
        <v>798</v>
      </c>
      <c r="D10" s="18">
        <f t="shared" si="0"/>
        <v>384</v>
      </c>
      <c r="E10" s="18">
        <v>414</v>
      </c>
      <c r="F10" s="17">
        <v>805</v>
      </c>
      <c r="G10" s="19">
        <f t="shared" si="1"/>
        <v>-0.008695652173913044</v>
      </c>
      <c r="H10" s="18">
        <v>310</v>
      </c>
      <c r="I10" s="18">
        <f t="shared" si="2"/>
        <v>121</v>
      </c>
      <c r="J10" s="18">
        <v>189</v>
      </c>
      <c r="K10" s="19">
        <f t="shared" si="3"/>
        <v>0.38847117794486213</v>
      </c>
      <c r="L10" s="18">
        <v>83</v>
      </c>
      <c r="M10" s="18">
        <f t="shared" si="4"/>
        <v>44</v>
      </c>
      <c r="N10" s="18">
        <v>39</v>
      </c>
      <c r="O10" s="19">
        <f t="shared" si="5"/>
        <v>0.10401002506265664</v>
      </c>
      <c r="P10" s="20">
        <v>345</v>
      </c>
    </row>
    <row r="11" spans="1:16" s="9" customFormat="1" ht="31.5" customHeight="1">
      <c r="A11" s="54" t="s">
        <v>19</v>
      </c>
      <c r="B11" s="55"/>
      <c r="C11" s="17">
        <v>3045</v>
      </c>
      <c r="D11" s="18">
        <f t="shared" si="0"/>
        <v>1607</v>
      </c>
      <c r="E11" s="18">
        <v>1438</v>
      </c>
      <c r="F11" s="17">
        <v>2963</v>
      </c>
      <c r="G11" s="19">
        <f t="shared" si="1"/>
        <v>0.027674654066824164</v>
      </c>
      <c r="H11" s="18">
        <v>769</v>
      </c>
      <c r="I11" s="18">
        <f t="shared" si="2"/>
        <v>338</v>
      </c>
      <c r="J11" s="18">
        <v>431</v>
      </c>
      <c r="K11" s="19">
        <f t="shared" si="3"/>
        <v>0.25254515599343186</v>
      </c>
      <c r="L11" s="18">
        <v>335</v>
      </c>
      <c r="M11" s="18">
        <f t="shared" si="4"/>
        <v>178</v>
      </c>
      <c r="N11" s="18">
        <v>157</v>
      </c>
      <c r="O11" s="19">
        <f t="shared" si="5"/>
        <v>0.11001642036124795</v>
      </c>
      <c r="P11" s="20">
        <v>1536</v>
      </c>
    </row>
    <row r="12" spans="1:16" s="9" customFormat="1" ht="31.5" customHeight="1">
      <c r="A12" s="54" t="s">
        <v>20</v>
      </c>
      <c r="B12" s="55"/>
      <c r="C12" s="17">
        <v>2050</v>
      </c>
      <c r="D12" s="18">
        <f t="shared" si="0"/>
        <v>1062</v>
      </c>
      <c r="E12" s="18">
        <v>988</v>
      </c>
      <c r="F12" s="17">
        <v>2072</v>
      </c>
      <c r="G12" s="19">
        <f t="shared" si="1"/>
        <v>-0.010617760617760617</v>
      </c>
      <c r="H12" s="18">
        <v>594</v>
      </c>
      <c r="I12" s="18">
        <f t="shared" si="2"/>
        <v>268</v>
      </c>
      <c r="J12" s="18">
        <v>326</v>
      </c>
      <c r="K12" s="19">
        <f t="shared" si="3"/>
        <v>0.2897560975609756</v>
      </c>
      <c r="L12" s="18">
        <v>283</v>
      </c>
      <c r="M12" s="18">
        <f t="shared" si="4"/>
        <v>144</v>
      </c>
      <c r="N12" s="18">
        <v>139</v>
      </c>
      <c r="O12" s="19">
        <f t="shared" si="5"/>
        <v>0.1380487804878049</v>
      </c>
      <c r="P12" s="20">
        <v>973</v>
      </c>
    </row>
    <row r="13" spans="1:16" s="9" customFormat="1" ht="31.5" customHeight="1">
      <c r="A13" s="54" t="s">
        <v>21</v>
      </c>
      <c r="B13" s="55"/>
      <c r="C13" s="17">
        <v>739</v>
      </c>
      <c r="D13" s="18">
        <f t="shared" si="0"/>
        <v>344</v>
      </c>
      <c r="E13" s="18">
        <v>395</v>
      </c>
      <c r="F13" s="17">
        <v>751</v>
      </c>
      <c r="G13" s="19">
        <f t="shared" si="1"/>
        <v>-0.015978695073235686</v>
      </c>
      <c r="H13" s="18">
        <v>228</v>
      </c>
      <c r="I13" s="18">
        <f t="shared" si="2"/>
        <v>99</v>
      </c>
      <c r="J13" s="18">
        <v>129</v>
      </c>
      <c r="K13" s="19">
        <f t="shared" si="3"/>
        <v>0.3085250338294993</v>
      </c>
      <c r="L13" s="18">
        <v>99</v>
      </c>
      <c r="M13" s="18">
        <f t="shared" si="4"/>
        <v>50</v>
      </c>
      <c r="N13" s="18">
        <v>49</v>
      </c>
      <c r="O13" s="19">
        <f t="shared" si="5"/>
        <v>0.13396481732070364</v>
      </c>
      <c r="P13" s="20">
        <v>320</v>
      </c>
    </row>
    <row r="14" spans="1:16" s="9" customFormat="1" ht="31.5" customHeight="1">
      <c r="A14" s="54" t="s">
        <v>22</v>
      </c>
      <c r="B14" s="55"/>
      <c r="C14" s="17">
        <v>688</v>
      </c>
      <c r="D14" s="18">
        <f t="shared" si="0"/>
        <v>328</v>
      </c>
      <c r="E14" s="18">
        <v>360</v>
      </c>
      <c r="F14" s="17">
        <v>681</v>
      </c>
      <c r="G14" s="19">
        <f t="shared" si="1"/>
        <v>0.010279001468428781</v>
      </c>
      <c r="H14" s="18">
        <v>272</v>
      </c>
      <c r="I14" s="18">
        <f t="shared" si="2"/>
        <v>113</v>
      </c>
      <c r="J14" s="18">
        <v>159</v>
      </c>
      <c r="K14" s="19">
        <f t="shared" si="3"/>
        <v>0.3953488372093023</v>
      </c>
      <c r="L14" s="18">
        <v>88</v>
      </c>
      <c r="M14" s="18">
        <f t="shared" si="4"/>
        <v>49</v>
      </c>
      <c r="N14" s="18">
        <v>39</v>
      </c>
      <c r="O14" s="19">
        <f t="shared" si="5"/>
        <v>0.12790697674418605</v>
      </c>
      <c r="P14" s="20">
        <v>306</v>
      </c>
    </row>
    <row r="15" spans="1:16" s="9" customFormat="1" ht="31.5" customHeight="1">
      <c r="A15" s="54" t="s">
        <v>23</v>
      </c>
      <c r="B15" s="55"/>
      <c r="C15" s="17">
        <v>3778</v>
      </c>
      <c r="D15" s="18">
        <f t="shared" si="0"/>
        <v>1926</v>
      </c>
      <c r="E15" s="18">
        <v>1852</v>
      </c>
      <c r="F15" s="17">
        <v>3778</v>
      </c>
      <c r="G15" s="19">
        <f t="shared" si="1"/>
        <v>0</v>
      </c>
      <c r="H15" s="18">
        <v>727</v>
      </c>
      <c r="I15" s="18">
        <f t="shared" si="2"/>
        <v>336</v>
      </c>
      <c r="J15" s="18">
        <v>391</v>
      </c>
      <c r="K15" s="19">
        <f t="shared" si="3"/>
        <v>0.19242985706723134</v>
      </c>
      <c r="L15" s="18">
        <v>686</v>
      </c>
      <c r="M15" s="18">
        <f t="shared" si="4"/>
        <v>342</v>
      </c>
      <c r="N15" s="18">
        <v>344</v>
      </c>
      <c r="O15" s="19">
        <f t="shared" si="5"/>
        <v>0.18157755426151403</v>
      </c>
      <c r="P15" s="20">
        <v>1533</v>
      </c>
    </row>
    <row r="16" spans="1:16" s="9" customFormat="1" ht="31.5" customHeight="1">
      <c r="A16" s="54" t="s">
        <v>24</v>
      </c>
      <c r="B16" s="55"/>
      <c r="C16" s="17">
        <v>787</v>
      </c>
      <c r="D16" s="18">
        <f t="shared" si="0"/>
        <v>387</v>
      </c>
      <c r="E16" s="18">
        <v>400</v>
      </c>
      <c r="F16" s="17">
        <v>792</v>
      </c>
      <c r="G16" s="19">
        <f t="shared" si="1"/>
        <v>-0.006313131313131313</v>
      </c>
      <c r="H16" s="18">
        <v>177</v>
      </c>
      <c r="I16" s="18">
        <f t="shared" si="2"/>
        <v>71</v>
      </c>
      <c r="J16" s="18">
        <v>106</v>
      </c>
      <c r="K16" s="19">
        <f t="shared" si="3"/>
        <v>0.22490470139771285</v>
      </c>
      <c r="L16" s="18">
        <v>110</v>
      </c>
      <c r="M16" s="18">
        <f t="shared" si="4"/>
        <v>56</v>
      </c>
      <c r="N16" s="18">
        <v>54</v>
      </c>
      <c r="O16" s="19">
        <f t="shared" si="5"/>
        <v>0.1397712833545108</v>
      </c>
      <c r="P16" s="20">
        <v>393</v>
      </c>
    </row>
    <row r="17" spans="1:16" s="9" customFormat="1" ht="31.5" customHeight="1">
      <c r="A17" s="54" t="s">
        <v>25</v>
      </c>
      <c r="B17" s="55"/>
      <c r="C17" s="17">
        <v>1826</v>
      </c>
      <c r="D17" s="18">
        <f t="shared" si="0"/>
        <v>892</v>
      </c>
      <c r="E17" s="18">
        <v>934</v>
      </c>
      <c r="F17" s="17">
        <v>1787</v>
      </c>
      <c r="G17" s="19">
        <f t="shared" si="1"/>
        <v>0.02182428651371013</v>
      </c>
      <c r="H17" s="18">
        <v>599</v>
      </c>
      <c r="I17" s="18">
        <f t="shared" si="2"/>
        <v>256</v>
      </c>
      <c r="J17" s="18">
        <v>343</v>
      </c>
      <c r="K17" s="19">
        <f t="shared" si="3"/>
        <v>0.328039430449069</v>
      </c>
      <c r="L17" s="18">
        <v>220</v>
      </c>
      <c r="M17" s="18">
        <f t="shared" si="4"/>
        <v>110</v>
      </c>
      <c r="N17" s="18">
        <v>110</v>
      </c>
      <c r="O17" s="19">
        <f t="shared" si="5"/>
        <v>0.12048192771084337</v>
      </c>
      <c r="P17" s="20">
        <v>849</v>
      </c>
    </row>
    <row r="18" spans="1:16" s="9" customFormat="1" ht="31.5" customHeight="1">
      <c r="A18" s="54" t="s">
        <v>26</v>
      </c>
      <c r="B18" s="55"/>
      <c r="C18" s="17">
        <v>1149</v>
      </c>
      <c r="D18" s="18">
        <f t="shared" si="0"/>
        <v>569</v>
      </c>
      <c r="E18" s="18">
        <v>580</v>
      </c>
      <c r="F18" s="17">
        <v>1149</v>
      </c>
      <c r="G18" s="19">
        <f t="shared" si="1"/>
        <v>0</v>
      </c>
      <c r="H18" s="18">
        <v>327</v>
      </c>
      <c r="I18" s="18">
        <f t="shared" si="2"/>
        <v>144</v>
      </c>
      <c r="J18" s="18">
        <v>183</v>
      </c>
      <c r="K18" s="19">
        <f t="shared" si="3"/>
        <v>0.2845953002610966</v>
      </c>
      <c r="L18" s="18">
        <v>158</v>
      </c>
      <c r="M18" s="18">
        <f t="shared" si="4"/>
        <v>83</v>
      </c>
      <c r="N18" s="18">
        <v>75</v>
      </c>
      <c r="O18" s="19">
        <f t="shared" si="5"/>
        <v>0.13751087902523934</v>
      </c>
      <c r="P18" s="20">
        <v>493</v>
      </c>
    </row>
    <row r="19" spans="1:16" s="9" customFormat="1" ht="31.5" customHeight="1">
      <c r="A19" s="54" t="s">
        <v>27</v>
      </c>
      <c r="B19" s="55"/>
      <c r="C19" s="17">
        <v>2951</v>
      </c>
      <c r="D19" s="18">
        <f t="shared" si="0"/>
        <v>1504</v>
      </c>
      <c r="E19" s="18">
        <v>1447</v>
      </c>
      <c r="F19" s="17">
        <v>2979</v>
      </c>
      <c r="G19" s="19">
        <f t="shared" si="1"/>
        <v>-0.009399127223900638</v>
      </c>
      <c r="H19" s="18">
        <v>817</v>
      </c>
      <c r="I19" s="18">
        <f t="shared" si="2"/>
        <v>366</v>
      </c>
      <c r="J19" s="18">
        <v>451</v>
      </c>
      <c r="K19" s="19">
        <f t="shared" si="3"/>
        <v>0.27685530328702135</v>
      </c>
      <c r="L19" s="18">
        <v>370</v>
      </c>
      <c r="M19" s="18">
        <f t="shared" si="4"/>
        <v>211</v>
      </c>
      <c r="N19" s="18">
        <v>159</v>
      </c>
      <c r="O19" s="19">
        <f t="shared" si="5"/>
        <v>0.1253812267028126</v>
      </c>
      <c r="P19" s="20">
        <v>1322</v>
      </c>
    </row>
    <row r="20" spans="1:16" s="9" customFormat="1" ht="31.5" customHeight="1">
      <c r="A20" s="54" t="s">
        <v>28</v>
      </c>
      <c r="B20" s="55"/>
      <c r="C20" s="17">
        <v>1637</v>
      </c>
      <c r="D20" s="18">
        <f t="shared" si="0"/>
        <v>799</v>
      </c>
      <c r="E20" s="18">
        <v>838</v>
      </c>
      <c r="F20" s="17">
        <v>1637</v>
      </c>
      <c r="G20" s="19">
        <f t="shared" si="1"/>
        <v>0</v>
      </c>
      <c r="H20" s="18">
        <v>488</v>
      </c>
      <c r="I20" s="18">
        <f t="shared" si="2"/>
        <v>224</v>
      </c>
      <c r="J20" s="18">
        <v>264</v>
      </c>
      <c r="K20" s="19">
        <f t="shared" si="3"/>
        <v>0.2981062919975565</v>
      </c>
      <c r="L20" s="18">
        <v>209</v>
      </c>
      <c r="M20" s="18">
        <f t="shared" si="4"/>
        <v>102</v>
      </c>
      <c r="N20" s="18">
        <v>107</v>
      </c>
      <c r="O20" s="19">
        <f t="shared" si="5"/>
        <v>0.12767257177764202</v>
      </c>
      <c r="P20" s="20">
        <v>708</v>
      </c>
    </row>
    <row r="21" spans="1:16" s="9" customFormat="1" ht="31.5" customHeight="1">
      <c r="A21" s="54" t="s">
        <v>29</v>
      </c>
      <c r="B21" s="55"/>
      <c r="C21" s="17">
        <v>668</v>
      </c>
      <c r="D21" s="18">
        <f t="shared" si="0"/>
        <v>321</v>
      </c>
      <c r="E21" s="18">
        <v>347</v>
      </c>
      <c r="F21" s="17">
        <v>669</v>
      </c>
      <c r="G21" s="19">
        <f t="shared" si="1"/>
        <v>-0.0014947683109118087</v>
      </c>
      <c r="H21" s="18">
        <v>249</v>
      </c>
      <c r="I21" s="18">
        <f t="shared" si="2"/>
        <v>115</v>
      </c>
      <c r="J21" s="18">
        <v>134</v>
      </c>
      <c r="K21" s="19">
        <f t="shared" si="3"/>
        <v>0.3727544910179641</v>
      </c>
      <c r="L21" s="18">
        <v>50</v>
      </c>
      <c r="M21" s="18">
        <f t="shared" si="4"/>
        <v>18</v>
      </c>
      <c r="N21" s="18">
        <v>32</v>
      </c>
      <c r="O21" s="19">
        <f t="shared" si="5"/>
        <v>0.0748502994011976</v>
      </c>
      <c r="P21" s="20">
        <v>267</v>
      </c>
    </row>
    <row r="22" spans="1:16" s="9" customFormat="1" ht="31.5" customHeight="1">
      <c r="A22" s="54" t="s">
        <v>30</v>
      </c>
      <c r="B22" s="55"/>
      <c r="C22" s="17">
        <v>3245</v>
      </c>
      <c r="D22" s="18">
        <f t="shared" si="0"/>
        <v>1609</v>
      </c>
      <c r="E22" s="18">
        <v>1636</v>
      </c>
      <c r="F22" s="17">
        <v>3267</v>
      </c>
      <c r="G22" s="19">
        <f t="shared" si="1"/>
        <v>-0.006734006734006734</v>
      </c>
      <c r="H22" s="18">
        <v>1131</v>
      </c>
      <c r="I22" s="18">
        <f t="shared" si="2"/>
        <v>497</v>
      </c>
      <c r="J22" s="18">
        <v>634</v>
      </c>
      <c r="K22" s="19">
        <f t="shared" si="3"/>
        <v>0.3485362095531587</v>
      </c>
      <c r="L22" s="18">
        <v>329</v>
      </c>
      <c r="M22" s="18">
        <f t="shared" si="4"/>
        <v>177</v>
      </c>
      <c r="N22" s="18">
        <v>152</v>
      </c>
      <c r="O22" s="19">
        <f t="shared" si="5"/>
        <v>0.10138674884437596</v>
      </c>
      <c r="P22" s="20">
        <v>1468</v>
      </c>
    </row>
    <row r="23" spans="1:16" s="9" customFormat="1" ht="31.5" customHeight="1">
      <c r="A23" s="54" t="s">
        <v>31</v>
      </c>
      <c r="B23" s="55"/>
      <c r="C23" s="21">
        <v>1314</v>
      </c>
      <c r="D23" s="18">
        <f t="shared" si="0"/>
        <v>705</v>
      </c>
      <c r="E23" s="22">
        <v>609</v>
      </c>
      <c r="F23" s="21">
        <v>1321</v>
      </c>
      <c r="G23" s="23">
        <f t="shared" si="1"/>
        <v>-0.005299015897047691</v>
      </c>
      <c r="H23" s="22">
        <v>321</v>
      </c>
      <c r="I23" s="18">
        <f t="shared" si="2"/>
        <v>148</v>
      </c>
      <c r="J23" s="22">
        <v>173</v>
      </c>
      <c r="K23" s="23">
        <f t="shared" si="3"/>
        <v>0.24429223744292236</v>
      </c>
      <c r="L23" s="22">
        <v>150</v>
      </c>
      <c r="M23" s="18">
        <f t="shared" si="4"/>
        <v>90</v>
      </c>
      <c r="N23" s="22">
        <v>60</v>
      </c>
      <c r="O23" s="23">
        <f t="shared" si="5"/>
        <v>0.1141552511415525</v>
      </c>
      <c r="P23" s="20">
        <v>653</v>
      </c>
    </row>
    <row r="24" spans="1:16" s="9" customFormat="1" ht="31.5" customHeight="1">
      <c r="A24" s="54" t="s">
        <v>32</v>
      </c>
      <c r="B24" s="55"/>
      <c r="C24" s="17">
        <v>881</v>
      </c>
      <c r="D24" s="18">
        <f t="shared" si="0"/>
        <v>437</v>
      </c>
      <c r="E24" s="18">
        <v>444</v>
      </c>
      <c r="F24" s="17">
        <v>861</v>
      </c>
      <c r="G24" s="19">
        <f t="shared" si="1"/>
        <v>0.023228803716608595</v>
      </c>
      <c r="H24" s="18">
        <v>227</v>
      </c>
      <c r="I24" s="18">
        <f t="shared" si="2"/>
        <v>105</v>
      </c>
      <c r="J24" s="18">
        <v>122</v>
      </c>
      <c r="K24" s="19">
        <f t="shared" si="3"/>
        <v>0.2576617480136209</v>
      </c>
      <c r="L24" s="18">
        <v>101</v>
      </c>
      <c r="M24" s="18">
        <f t="shared" si="4"/>
        <v>51</v>
      </c>
      <c r="N24" s="18">
        <v>50</v>
      </c>
      <c r="O24" s="19">
        <f t="shared" si="5"/>
        <v>0.11464245175936436</v>
      </c>
      <c r="P24" s="20">
        <v>358</v>
      </c>
    </row>
    <row r="25" spans="1:16" s="9" customFormat="1" ht="31.5" customHeight="1">
      <c r="A25" s="54" t="s">
        <v>33</v>
      </c>
      <c r="B25" s="55"/>
      <c r="C25" s="17">
        <v>964</v>
      </c>
      <c r="D25" s="18">
        <f t="shared" si="0"/>
        <v>442</v>
      </c>
      <c r="E25" s="18">
        <v>522</v>
      </c>
      <c r="F25" s="17">
        <v>977</v>
      </c>
      <c r="G25" s="19">
        <f t="shared" si="1"/>
        <v>-0.01330603889457523</v>
      </c>
      <c r="H25" s="18">
        <v>393</v>
      </c>
      <c r="I25" s="18">
        <f t="shared" si="2"/>
        <v>177</v>
      </c>
      <c r="J25" s="18">
        <v>216</v>
      </c>
      <c r="K25" s="19">
        <f t="shared" si="3"/>
        <v>0.40767634854771784</v>
      </c>
      <c r="L25" s="18">
        <v>80</v>
      </c>
      <c r="M25" s="18">
        <f t="shared" si="4"/>
        <v>35</v>
      </c>
      <c r="N25" s="18">
        <v>45</v>
      </c>
      <c r="O25" s="19">
        <f t="shared" si="5"/>
        <v>0.08298755186721991</v>
      </c>
      <c r="P25" s="20">
        <v>420</v>
      </c>
    </row>
    <row r="26" spans="1:16" s="9" customFormat="1" ht="31.5" customHeight="1">
      <c r="A26" s="56" t="s">
        <v>34</v>
      </c>
      <c r="B26" s="57"/>
      <c r="C26" s="17">
        <v>258</v>
      </c>
      <c r="D26" s="24">
        <f t="shared" si="0"/>
        <v>110</v>
      </c>
      <c r="E26" s="18">
        <v>148</v>
      </c>
      <c r="F26" s="17">
        <v>262</v>
      </c>
      <c r="G26" s="19">
        <f t="shared" si="1"/>
        <v>-0.015267175572519083</v>
      </c>
      <c r="H26" s="18">
        <v>134</v>
      </c>
      <c r="I26" s="24">
        <f t="shared" si="2"/>
        <v>54</v>
      </c>
      <c r="J26" s="18">
        <v>80</v>
      </c>
      <c r="K26" s="19">
        <f t="shared" si="3"/>
        <v>0.5193798449612403</v>
      </c>
      <c r="L26" s="18">
        <v>16</v>
      </c>
      <c r="M26" s="24">
        <f t="shared" si="4"/>
        <v>8</v>
      </c>
      <c r="N26" s="18">
        <v>8</v>
      </c>
      <c r="O26" s="19">
        <f t="shared" si="5"/>
        <v>0.06201550387596899</v>
      </c>
      <c r="P26" s="25">
        <v>116</v>
      </c>
    </row>
    <row r="27" spans="1:16" s="9" customFormat="1" ht="31.5" customHeight="1">
      <c r="A27" s="58" t="s">
        <v>35</v>
      </c>
      <c r="B27" s="59"/>
      <c r="C27" s="26">
        <f>SUM(C5:C26)</f>
        <v>49684</v>
      </c>
      <c r="D27" s="26">
        <f>SUM(D5:D26)</f>
        <v>24966</v>
      </c>
      <c r="E27" s="26">
        <f>SUM(E5:E26)</f>
        <v>24718</v>
      </c>
      <c r="F27" s="27">
        <f>SUM(F5:F26)</f>
        <v>49599</v>
      </c>
      <c r="G27" s="28">
        <f t="shared" si="1"/>
        <v>0.0017137442287142885</v>
      </c>
      <c r="H27" s="27">
        <f>SUM(H5:H26)</f>
        <v>13072</v>
      </c>
      <c r="I27" s="27">
        <f>SUM(I5:I26)</f>
        <v>5853</v>
      </c>
      <c r="J27" s="27">
        <f>SUM(J5:J26)</f>
        <v>7219</v>
      </c>
      <c r="K27" s="29">
        <f t="shared" si="3"/>
        <v>0.2631028097576685</v>
      </c>
      <c r="L27" s="27">
        <f>SUM(L5:L26)</f>
        <v>6991</v>
      </c>
      <c r="M27" s="27">
        <f>SUM(M5:M26)</f>
        <v>3610</v>
      </c>
      <c r="N27" s="27">
        <f>SUM(N5:N26)</f>
        <v>3381</v>
      </c>
      <c r="O27" s="29">
        <f>L27/C27</f>
        <v>0.14070928266645197</v>
      </c>
      <c r="P27" s="30">
        <f>SUM(P5:P26)</f>
        <v>21310</v>
      </c>
    </row>
    <row r="28" spans="3:15" ht="20.25" customHeight="1">
      <c r="C28" s="31"/>
      <c r="D28" s="31"/>
      <c r="E28" s="31"/>
      <c r="F28" s="31"/>
      <c r="G28" s="31"/>
      <c r="H28" s="32"/>
      <c r="I28" s="32"/>
      <c r="J28" s="32"/>
      <c r="K28" s="33"/>
      <c r="L28" s="32"/>
      <c r="M28" s="33"/>
      <c r="N28" s="32"/>
      <c r="O28" s="33"/>
    </row>
    <row r="29" spans="3:15" ht="20.25" customHeight="1">
      <c r="C29" s="31"/>
      <c r="D29" s="31"/>
      <c r="E29" s="31"/>
      <c r="F29" s="31"/>
      <c r="G29" s="31"/>
      <c r="H29" s="32"/>
      <c r="I29" s="32"/>
      <c r="J29" s="32"/>
      <c r="K29" s="33"/>
      <c r="L29" s="32"/>
      <c r="M29" s="33"/>
      <c r="N29" s="32"/>
      <c r="O29" s="33"/>
    </row>
  </sheetData>
  <mergeCells count="33">
    <mergeCell ref="A26:B26"/>
    <mergeCell ref="A27:B27"/>
    <mergeCell ref="A20:B20"/>
    <mergeCell ref="A21:B21"/>
    <mergeCell ref="A22:B22"/>
    <mergeCell ref="A23:B23"/>
    <mergeCell ref="A24:B24"/>
    <mergeCell ref="A25:B25"/>
    <mergeCell ref="A5:B5"/>
    <mergeCell ref="A6:B6"/>
    <mergeCell ref="A7:B7"/>
    <mergeCell ref="A2:B2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2:O2"/>
    <mergeCell ref="P2:P4"/>
    <mergeCell ref="A3:B3"/>
    <mergeCell ref="C3:E3"/>
    <mergeCell ref="F3:F4"/>
    <mergeCell ref="G3:G4"/>
    <mergeCell ref="H3:K3"/>
    <mergeCell ref="L3:O3"/>
    <mergeCell ref="A4:B4"/>
  </mergeCells>
  <printOptions/>
  <pageMargins left="0.7874015748031497" right="0.4330708661417323" top="0.984251968503937" bottom="0.4330708661417323" header="0.31496062992125984" footer="0.2362204724409449"/>
  <pageSetup horizontalDpi="300" verticalDpi="3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k1430</dc:creator>
  <cp:keywords/>
  <dc:description/>
  <cp:lastModifiedBy>亀山市役所</cp:lastModifiedBy>
  <cp:lastPrinted>2018-04-11T23:48:14Z</cp:lastPrinted>
  <dcterms:created xsi:type="dcterms:W3CDTF">2018-04-11T23:45:32Z</dcterms:created>
  <dcterms:modified xsi:type="dcterms:W3CDTF">2018-10-19T13:13:25Z</dcterms:modified>
  <cp:category/>
  <cp:version/>
  <cp:contentType/>
  <cp:contentStatus/>
</cp:coreProperties>
</file>