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160" activeTab="0"/>
  </bookViews>
  <sheets>
    <sheet name="２８地区別データ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<sst xmlns="http://schemas.openxmlformats.org/spreadsheetml/2006/main" count="47" uniqueCount="43">
  <si>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昼生地区</t>
  </si>
  <si>
    <t>総人口</t>
  </si>
  <si>
    <t>65歳以上</t>
  </si>
  <si>
    <t>人口</t>
  </si>
  <si>
    <t>井田川地区南</t>
  </si>
  <si>
    <t>井田川地区北</t>
  </si>
  <si>
    <t>川崎地区</t>
  </si>
  <si>
    <t>野登地区</t>
  </si>
  <si>
    <t>白川地区</t>
  </si>
  <si>
    <t>神辺地区</t>
  </si>
  <si>
    <t>野村地区</t>
  </si>
  <si>
    <t>城東地区</t>
  </si>
  <si>
    <t>城西地区</t>
  </si>
  <si>
    <t>城北地区</t>
  </si>
  <si>
    <t>御幸地区</t>
  </si>
  <si>
    <t>本町地区</t>
  </si>
  <si>
    <t>北東地区</t>
  </si>
  <si>
    <t>東部地区</t>
  </si>
  <si>
    <t>天神・和賀地区</t>
  </si>
  <si>
    <t>南部地区</t>
  </si>
  <si>
    <t>北部地区</t>
  </si>
  <si>
    <t>関南部地区</t>
  </si>
  <si>
    <t>加太地区</t>
  </si>
  <si>
    <t>坂下地区</t>
  </si>
  <si>
    <t>合計</t>
  </si>
  <si>
    <t>地区名</t>
  </si>
  <si>
    <t>男</t>
  </si>
  <si>
    <t>女</t>
  </si>
  <si>
    <t>65歳以上／総人口</t>
  </si>
  <si>
    <t>市民文化部地域づくり支援室作成</t>
  </si>
  <si>
    <t>前年総人口</t>
  </si>
  <si>
    <t>14歳以下</t>
  </si>
  <si>
    <t>14歳以下／総人口</t>
  </si>
  <si>
    <t>対前年増加率</t>
  </si>
  <si>
    <t>関宿</t>
  </si>
  <si>
    <t>旧新所地区</t>
  </si>
  <si>
    <t>旧関中央地区</t>
  </si>
  <si>
    <t>旧木崎地区</t>
  </si>
  <si>
    <t>旧泉ヶ丘・富士ハイツ地区</t>
  </si>
  <si>
    <t>人口・世帯数</t>
  </si>
  <si>
    <t>世帯数</t>
  </si>
  <si>
    <t>基準日：平成２８年１０月１日</t>
  </si>
  <si>
    <t>地区別人口・世帯数データ(平成２８年度）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</si>
</sst>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0&quot;人&quot;"/>
    <numFmt numFmtId="177" formatCode="#,##0&quot;人&quot;"/>
    <numFmt numFmtId="178" formatCode="0.0%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/>
      <bottom style="hair"/>
    </border>
    <border>
      <left style="thin"/>
      <right style="thin"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 style="hair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hair"/>
      <top style="hair"/>
      <bottom/>
    </border>
    <border>
      <left style="thin"/>
      <right style="hair"/>
      <top/>
      <bottom/>
    </border>
    <border>
      <left style="thin"/>
      <right style="hair"/>
      <top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177" fontId="0" fillId="0" borderId="0" xfId="0" applyNumberFormat="1" applyAlignment="1">
      <alignment horizontal="center" vertical="center" shrinkToFit="1"/>
    </xf>
    <xf numFmtId="178" fontId="0" fillId="0" borderId="0" xfId="0" applyNumberFormat="1" applyAlignment="1">
      <alignment horizontal="center" vertical="center" shrinkToFit="1"/>
    </xf>
    <xf numFmtId="0" fontId="37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8" fillId="0" borderId="0" xfId="0" applyFont="1" applyAlignment="1">
      <alignment horizontal="center" vertical="center" shrinkToFit="1"/>
    </xf>
    <xf numFmtId="0" fontId="38" fillId="33" borderId="11" xfId="0" applyFont="1" applyFill="1" applyBorder="1" applyAlignment="1">
      <alignment vertical="center" shrinkToFit="1"/>
    </xf>
    <xf numFmtId="177" fontId="38" fillId="0" borderId="12" xfId="0" applyNumberFormat="1" applyFont="1" applyBorder="1" applyAlignment="1">
      <alignment horizontal="center" vertical="center" shrinkToFit="1"/>
    </xf>
    <xf numFmtId="178" fontId="38" fillId="0" borderId="12" xfId="0" applyNumberFormat="1" applyFont="1" applyBorder="1" applyAlignment="1">
      <alignment horizontal="center" vertical="center" shrinkToFit="1"/>
    </xf>
    <xf numFmtId="177" fontId="38" fillId="0" borderId="13" xfId="0" applyNumberFormat="1" applyFont="1" applyBorder="1" applyAlignment="1">
      <alignment horizontal="center" vertical="center" shrinkToFit="1"/>
    </xf>
    <xf numFmtId="178" fontId="38" fillId="0" borderId="13" xfId="0" applyNumberFormat="1" applyFont="1" applyBorder="1" applyAlignment="1">
      <alignment horizontal="center" vertical="center" shrinkToFit="1"/>
    </xf>
    <xf numFmtId="177" fontId="38" fillId="0" borderId="14" xfId="0" applyNumberFormat="1" applyFont="1" applyBorder="1" applyAlignment="1">
      <alignment horizontal="center" vertical="center" shrinkToFit="1"/>
    </xf>
    <xf numFmtId="177" fontId="38" fillId="0" borderId="15" xfId="0" applyNumberFormat="1" applyFont="1" applyBorder="1" applyAlignment="1">
      <alignment horizontal="center" vertical="center" shrinkToFit="1"/>
    </xf>
    <xf numFmtId="178" fontId="38" fillId="0" borderId="15" xfId="0" applyNumberFormat="1" applyFont="1" applyBorder="1" applyAlignment="1">
      <alignment horizontal="center" vertical="center" shrinkToFit="1"/>
    </xf>
    <xf numFmtId="177" fontId="38" fillId="0" borderId="16" xfId="0" applyNumberFormat="1" applyFont="1" applyBorder="1" applyAlignment="1">
      <alignment horizontal="center" vertical="center" shrinkToFit="1"/>
    </xf>
    <xf numFmtId="177" fontId="38" fillId="0" borderId="17" xfId="0" applyNumberFormat="1" applyFont="1" applyBorder="1" applyAlignment="1">
      <alignment horizontal="center" vertical="center" shrinkToFit="1"/>
    </xf>
    <xf numFmtId="10" fontId="38" fillId="0" borderId="15" xfId="0" applyNumberFormat="1" applyFont="1" applyBorder="1" applyAlignment="1">
      <alignment horizontal="center" vertical="center" shrinkToFit="1"/>
    </xf>
    <xf numFmtId="177" fontId="38" fillId="0" borderId="18" xfId="0" applyNumberFormat="1" applyFont="1" applyBorder="1" applyAlignment="1">
      <alignment horizontal="center" vertical="center" shrinkToFit="1"/>
    </xf>
    <xf numFmtId="177" fontId="38" fillId="0" borderId="19" xfId="0" applyNumberFormat="1" applyFont="1" applyBorder="1" applyAlignment="1">
      <alignment horizontal="center" vertical="center" shrinkToFit="1"/>
    </xf>
    <xf numFmtId="178" fontId="38" fillId="0" borderId="19" xfId="0" applyNumberFormat="1" applyFont="1" applyBorder="1" applyAlignment="1">
      <alignment horizontal="center" vertical="center" shrinkToFit="1"/>
    </xf>
    <xf numFmtId="0" fontId="37" fillId="0" borderId="0" xfId="0" applyFont="1" applyBorder="1" applyAlignment="1">
      <alignment vertical="center"/>
    </xf>
    <xf numFmtId="0" fontId="38" fillId="33" borderId="20" xfId="0" applyFont="1" applyFill="1" applyBorder="1" applyAlignment="1">
      <alignment horizontal="left" vertical="center" shrinkToFit="1"/>
    </xf>
    <xf numFmtId="0" fontId="38" fillId="33" borderId="21" xfId="0" applyFont="1" applyFill="1" applyBorder="1" applyAlignment="1">
      <alignment horizontal="left" vertical="center" shrinkToFit="1"/>
    </xf>
    <xf numFmtId="0" fontId="38" fillId="33" borderId="22" xfId="0" applyFont="1" applyFill="1" applyBorder="1" applyAlignment="1">
      <alignment horizontal="center" vertical="center" shrinkToFit="1"/>
    </xf>
    <xf numFmtId="0" fontId="38" fillId="33" borderId="15" xfId="0" applyFont="1" applyFill="1" applyBorder="1" applyAlignment="1">
      <alignment horizontal="center" vertical="center" shrinkToFit="1"/>
    </xf>
    <xf numFmtId="38" fontId="0" fillId="0" borderId="0" xfId="48" applyFont="1" applyAlignment="1">
      <alignment horizontal="center" vertical="center" shrinkToFit="1"/>
    </xf>
    <xf numFmtId="38" fontId="38" fillId="0" borderId="12" xfId="48" applyFont="1" applyBorder="1" applyAlignment="1">
      <alignment horizontal="center" vertical="center" shrinkToFit="1"/>
    </xf>
    <xf numFmtId="38" fontId="38" fillId="0" borderId="13" xfId="48" applyFont="1" applyBorder="1" applyAlignment="1">
      <alignment horizontal="center" vertical="center" shrinkToFit="1"/>
    </xf>
    <xf numFmtId="38" fontId="38" fillId="0" borderId="23" xfId="48" applyFont="1" applyBorder="1" applyAlignment="1">
      <alignment horizontal="center" vertical="center" shrinkToFit="1"/>
    </xf>
    <xf numFmtId="38" fontId="38" fillId="0" borderId="15" xfId="48" applyFont="1" applyBorder="1" applyAlignment="1">
      <alignment horizontal="center" vertical="center" shrinkToFit="1"/>
    </xf>
    <xf numFmtId="0" fontId="38" fillId="0" borderId="10" xfId="0" applyFont="1" applyBorder="1" applyAlignment="1">
      <alignment horizontal="center" vertical="center" shrinkToFit="1"/>
    </xf>
    <xf numFmtId="0" fontId="38" fillId="0" borderId="10" xfId="0" applyFont="1" applyBorder="1" applyAlignment="1">
      <alignment horizontal="center" vertical="center" shrinkToFit="1"/>
    </xf>
    <xf numFmtId="0" fontId="38" fillId="33" borderId="24" xfId="0" applyFont="1" applyFill="1" applyBorder="1" applyAlignment="1">
      <alignment horizontal="right" vertical="center" shrinkToFit="1"/>
    </xf>
    <xf numFmtId="0" fontId="38" fillId="33" borderId="25" xfId="0" applyFont="1" applyFill="1" applyBorder="1" applyAlignment="1">
      <alignment horizontal="right" vertical="center" shrinkToFit="1"/>
    </xf>
    <xf numFmtId="0" fontId="38" fillId="33" borderId="15" xfId="0" applyFont="1" applyFill="1" applyBorder="1" applyAlignment="1">
      <alignment horizontal="center" vertical="center" shrinkToFit="1"/>
    </xf>
    <xf numFmtId="38" fontId="38" fillId="33" borderId="26" xfId="48" applyFont="1" applyFill="1" applyBorder="1" applyAlignment="1">
      <alignment horizontal="center" vertical="center" wrapText="1" shrinkToFit="1"/>
    </xf>
    <xf numFmtId="38" fontId="38" fillId="33" borderId="27" xfId="48" applyFont="1" applyFill="1" applyBorder="1" applyAlignment="1">
      <alignment horizontal="center" vertical="center" shrinkToFit="1"/>
    </xf>
    <xf numFmtId="38" fontId="38" fillId="33" borderId="22" xfId="48" applyFont="1" applyFill="1" applyBorder="1" applyAlignment="1">
      <alignment horizontal="center" vertical="center" shrinkToFit="1"/>
    </xf>
    <xf numFmtId="0" fontId="38" fillId="33" borderId="28" xfId="0" applyFont="1" applyFill="1" applyBorder="1" applyAlignment="1">
      <alignment horizontal="center" vertical="center" shrinkToFit="1"/>
    </xf>
    <xf numFmtId="0" fontId="38" fillId="33" borderId="29" xfId="0" applyFont="1" applyFill="1" applyBorder="1" applyAlignment="1">
      <alignment horizontal="center" vertical="center" shrinkToFit="1"/>
    </xf>
    <xf numFmtId="0" fontId="38" fillId="33" borderId="24" xfId="0" applyFont="1" applyFill="1" applyBorder="1" applyAlignment="1">
      <alignment horizontal="center" vertical="center" shrinkToFit="1"/>
    </xf>
    <xf numFmtId="0" fontId="38" fillId="33" borderId="30" xfId="0" applyFont="1" applyFill="1" applyBorder="1" applyAlignment="1">
      <alignment horizontal="center" vertical="center" shrinkToFit="1"/>
    </xf>
    <xf numFmtId="0" fontId="38" fillId="33" borderId="25" xfId="0" applyFont="1" applyFill="1" applyBorder="1" applyAlignment="1">
      <alignment horizontal="center" vertical="center" shrinkToFit="1"/>
    </xf>
    <xf numFmtId="0" fontId="38" fillId="33" borderId="11" xfId="0" applyFont="1" applyFill="1" applyBorder="1" applyAlignment="1">
      <alignment horizontal="center" vertical="center" shrinkToFit="1"/>
    </xf>
    <xf numFmtId="0" fontId="38" fillId="33" borderId="26" xfId="0" applyFont="1" applyFill="1" applyBorder="1" applyAlignment="1">
      <alignment horizontal="center" vertical="center" shrinkToFit="1"/>
    </xf>
    <xf numFmtId="0" fontId="38" fillId="33" borderId="22" xfId="0" applyFont="1" applyFill="1" applyBorder="1" applyAlignment="1">
      <alignment horizontal="center" vertical="center" shrinkToFit="1"/>
    </xf>
    <xf numFmtId="0" fontId="38" fillId="33" borderId="17" xfId="0" applyFont="1" applyFill="1" applyBorder="1" applyAlignment="1">
      <alignment horizontal="center" vertical="center" shrinkToFit="1"/>
    </xf>
    <xf numFmtId="0" fontId="38" fillId="33" borderId="21" xfId="0" applyFont="1" applyFill="1" applyBorder="1" applyAlignment="1">
      <alignment horizontal="center" vertical="center" shrinkToFit="1"/>
    </xf>
    <xf numFmtId="0" fontId="38" fillId="33" borderId="11" xfId="0" applyFont="1" applyFill="1" applyBorder="1" applyAlignment="1">
      <alignment horizontal="left" vertical="center" shrinkToFit="1"/>
    </xf>
    <xf numFmtId="0" fontId="38" fillId="33" borderId="31" xfId="0" applyFont="1" applyFill="1" applyBorder="1" applyAlignment="1">
      <alignment horizontal="left" vertical="center" shrinkToFit="1"/>
    </xf>
    <xf numFmtId="0" fontId="38" fillId="33" borderId="12" xfId="0" applyFont="1" applyFill="1" applyBorder="1" applyAlignment="1">
      <alignment horizontal="center" vertical="center" shrinkToFit="1"/>
    </xf>
    <xf numFmtId="0" fontId="38" fillId="33" borderId="13" xfId="0" applyFont="1" applyFill="1" applyBorder="1" applyAlignment="1">
      <alignment horizontal="center" vertical="center" shrinkToFit="1"/>
    </xf>
    <xf numFmtId="0" fontId="38" fillId="33" borderId="14" xfId="0" applyFont="1" applyFill="1" applyBorder="1" applyAlignment="1">
      <alignment horizontal="center" vertical="center" shrinkToFit="1"/>
    </xf>
    <xf numFmtId="0" fontId="38" fillId="33" borderId="32" xfId="0" applyFont="1" applyFill="1" applyBorder="1" applyAlignment="1">
      <alignment horizontal="center" vertical="center" shrinkToFit="1"/>
    </xf>
    <xf numFmtId="0" fontId="38" fillId="33" borderId="33" xfId="0" applyFont="1" applyFill="1" applyBorder="1" applyAlignment="1">
      <alignment horizontal="left" vertical="center" shrinkToFit="1"/>
    </xf>
    <xf numFmtId="0" fontId="38" fillId="33" borderId="34" xfId="0" applyFont="1" applyFill="1" applyBorder="1" applyAlignment="1">
      <alignment horizontal="left" vertical="center" shrinkToFit="1"/>
    </xf>
    <xf numFmtId="0" fontId="38" fillId="33" borderId="35" xfId="0" applyFont="1" applyFill="1" applyBorder="1" applyAlignment="1">
      <alignment horizontal="left" vertical="center" shrinkToFit="1"/>
    </xf>
    <xf numFmtId="0" fontId="38" fillId="33" borderId="31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2</xdr:col>
      <xdr:colOff>9525</xdr:colOff>
      <xdr:row>4</xdr:row>
      <xdr:rowOff>19050</xdr:rowOff>
    </xdr:to>
    <xdr:sp>
      <xdr:nvSpPr>
        <xdr:cNvPr id="1" name="直線コネクタ 1"/>
        <xdr:cNvSpPr>
          <a:spLocks/>
        </xdr:cNvSpPr>
      </xdr:nvSpPr>
      <xdr:spPr>
        <a:xfrm>
          <a:off x="0" y="323850"/>
          <a:ext cx="15430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30" sqref="E30"/>
    </sheetView>
  </sheetViews>
  <sheetFormatPr defaultColWidth="9.140625" defaultRowHeight="15"/>
  <cols>
    <col min="1" max="1" width="5.140625" style="1" customWidth="1"/>
    <col min="2" max="2" width="17.8515625" style="1" customWidth="1"/>
    <col min="3" max="8" width="14.8515625" style="1" customWidth="1"/>
    <col min="9" max="10" width="12.7109375" style="1" customWidth="1"/>
    <col min="11" max="12" width="14.8515625" style="1" customWidth="1"/>
    <col min="13" max="14" width="12.7109375" style="1" customWidth="1"/>
    <col min="15" max="15" width="14.8515625" style="1" customWidth="1"/>
    <col min="16" max="16" width="12.57421875" style="27" customWidth="1"/>
    <col min="17" max="16384" width="9.00390625" style="1" customWidth="1"/>
  </cols>
  <sheetData>
    <row r="1" spans="2:15" ht="24.75" customHeight="1">
      <c r="B1" s="22" t="s">
        <v>42</v>
      </c>
      <c r="C1" s="5"/>
      <c r="D1" s="5"/>
      <c r="E1" s="5"/>
      <c r="F1" s="5"/>
      <c r="G1" s="5"/>
      <c r="H1" s="5"/>
      <c r="I1" s="6"/>
      <c r="J1" s="6"/>
      <c r="K1" s="5" t="s">
        <v>41</v>
      </c>
      <c r="N1" s="32" t="s">
        <v>29</v>
      </c>
      <c r="O1" s="33"/>
    </row>
    <row r="2" spans="1:16" s="7" customFormat="1" ht="17.25">
      <c r="A2" s="34" t="s">
        <v>39</v>
      </c>
      <c r="B2" s="35"/>
      <c r="C2" s="36" t="s">
        <v>3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7" t="s">
        <v>40</v>
      </c>
    </row>
    <row r="3" spans="1:16" s="7" customFormat="1" ht="13.5" customHeight="1">
      <c r="A3" s="40"/>
      <c r="B3" s="41"/>
      <c r="C3" s="42" t="s">
        <v>1</v>
      </c>
      <c r="D3" s="43"/>
      <c r="E3" s="44"/>
      <c r="F3" s="42" t="s">
        <v>30</v>
      </c>
      <c r="G3" s="46" t="s">
        <v>33</v>
      </c>
      <c r="H3" s="42" t="s">
        <v>2</v>
      </c>
      <c r="I3" s="43"/>
      <c r="J3" s="43"/>
      <c r="K3" s="44"/>
      <c r="L3" s="42" t="s">
        <v>31</v>
      </c>
      <c r="M3" s="43"/>
      <c r="N3" s="43"/>
      <c r="O3" s="44"/>
      <c r="P3" s="38"/>
    </row>
    <row r="4" spans="1:16" s="7" customFormat="1" ht="17.25">
      <c r="A4" s="50" t="s">
        <v>25</v>
      </c>
      <c r="B4" s="51"/>
      <c r="C4" s="8"/>
      <c r="D4" s="26" t="s">
        <v>26</v>
      </c>
      <c r="E4" s="26" t="s">
        <v>27</v>
      </c>
      <c r="F4" s="45"/>
      <c r="G4" s="47"/>
      <c r="H4" s="25"/>
      <c r="I4" s="26" t="s">
        <v>26</v>
      </c>
      <c r="J4" s="26" t="s">
        <v>27</v>
      </c>
      <c r="K4" s="26" t="s">
        <v>28</v>
      </c>
      <c r="L4" s="25"/>
      <c r="M4" s="26" t="s">
        <v>26</v>
      </c>
      <c r="N4" s="26" t="s">
        <v>27</v>
      </c>
      <c r="O4" s="26" t="s">
        <v>32</v>
      </c>
      <c r="P4" s="39"/>
    </row>
    <row r="5" spans="1:16" s="7" customFormat="1" ht="31.5" customHeight="1">
      <c r="A5" s="52" t="s">
        <v>0</v>
      </c>
      <c r="B5" s="52"/>
      <c r="C5" s="16">
        <f>D5+E5</f>
        <v>1625</v>
      </c>
      <c r="D5" s="9">
        <v>778</v>
      </c>
      <c r="E5" s="9">
        <v>847</v>
      </c>
      <c r="F5" s="9">
        <v>1651</v>
      </c>
      <c r="G5" s="10">
        <f>(C5-F5)/F5</f>
        <v>-0.015748031496062992</v>
      </c>
      <c r="H5" s="9">
        <f>I5+J5</f>
        <v>570</v>
      </c>
      <c r="I5" s="9">
        <v>249</v>
      </c>
      <c r="J5" s="9">
        <v>321</v>
      </c>
      <c r="K5" s="10">
        <f aca="true" t="shared" si="0" ref="K5:K30">H5/C5</f>
        <v>0.3507692307692308</v>
      </c>
      <c r="L5" s="9">
        <f>M5+N5</f>
        <v>153</v>
      </c>
      <c r="M5" s="9">
        <v>79</v>
      </c>
      <c r="N5" s="9">
        <v>74</v>
      </c>
      <c r="O5" s="10">
        <f aca="true" t="shared" si="1" ref="O5:O30">L5/C5</f>
        <v>0.09415384615384616</v>
      </c>
      <c r="P5" s="28">
        <v>636</v>
      </c>
    </row>
    <row r="6" spans="1:16" s="7" customFormat="1" ht="31.5" customHeight="1">
      <c r="A6" s="53" t="s">
        <v>4</v>
      </c>
      <c r="B6" s="53"/>
      <c r="C6" s="17">
        <f aca="true" t="shared" si="2" ref="C6:C29">D6+E6</f>
        <v>4557</v>
      </c>
      <c r="D6" s="11">
        <v>2293</v>
      </c>
      <c r="E6" s="11">
        <v>2264</v>
      </c>
      <c r="F6" s="11">
        <v>4490</v>
      </c>
      <c r="G6" s="12">
        <f aca="true" t="shared" si="3" ref="G6:G30">(C6-F6)/F6</f>
        <v>0.014922048997772828</v>
      </c>
      <c r="H6" s="11">
        <f aca="true" t="shared" si="4" ref="H6:H29">I6+J6</f>
        <v>1069</v>
      </c>
      <c r="I6" s="11">
        <v>478</v>
      </c>
      <c r="J6" s="11">
        <v>591</v>
      </c>
      <c r="K6" s="12">
        <f t="shared" si="0"/>
        <v>0.2345841562431424</v>
      </c>
      <c r="L6" s="11">
        <f aca="true" t="shared" si="5" ref="L6:L29">M6+N6</f>
        <v>659</v>
      </c>
      <c r="M6" s="11">
        <v>327</v>
      </c>
      <c r="N6" s="11">
        <v>332</v>
      </c>
      <c r="O6" s="12">
        <f t="shared" si="1"/>
        <v>0.1446126837831907</v>
      </c>
      <c r="P6" s="29">
        <v>1947</v>
      </c>
    </row>
    <row r="7" spans="1:16" s="7" customFormat="1" ht="31.5" customHeight="1">
      <c r="A7" s="53" t="s">
        <v>5</v>
      </c>
      <c r="B7" s="53"/>
      <c r="C7" s="17">
        <f t="shared" si="2"/>
        <v>7844</v>
      </c>
      <c r="D7" s="11">
        <v>3961</v>
      </c>
      <c r="E7" s="11">
        <v>3883</v>
      </c>
      <c r="F7" s="11">
        <v>7837</v>
      </c>
      <c r="G7" s="12">
        <f t="shared" si="3"/>
        <v>0.0008931989281612862</v>
      </c>
      <c r="H7" s="11">
        <f t="shared" si="4"/>
        <v>1305</v>
      </c>
      <c r="I7" s="11">
        <v>642</v>
      </c>
      <c r="J7" s="11">
        <v>663</v>
      </c>
      <c r="K7" s="12">
        <f t="shared" si="0"/>
        <v>0.16636919938806732</v>
      </c>
      <c r="L7" s="11">
        <f t="shared" si="5"/>
        <v>1534</v>
      </c>
      <c r="M7" s="11">
        <v>804</v>
      </c>
      <c r="N7" s="11">
        <v>730</v>
      </c>
      <c r="O7" s="12">
        <f t="shared" si="1"/>
        <v>0.1955634880163182</v>
      </c>
      <c r="P7" s="29">
        <v>2826</v>
      </c>
    </row>
    <row r="8" spans="1:16" s="7" customFormat="1" ht="31.5" customHeight="1">
      <c r="A8" s="53" t="s">
        <v>6</v>
      </c>
      <c r="B8" s="53"/>
      <c r="C8" s="17">
        <f t="shared" si="2"/>
        <v>6405</v>
      </c>
      <c r="D8" s="11">
        <v>3262</v>
      </c>
      <c r="E8" s="11">
        <v>3143</v>
      </c>
      <c r="F8" s="11">
        <v>6467</v>
      </c>
      <c r="G8" s="12">
        <f t="shared" si="3"/>
        <v>-0.009587134683779187</v>
      </c>
      <c r="H8" s="11">
        <f t="shared" si="4"/>
        <v>1332</v>
      </c>
      <c r="I8" s="11">
        <v>602</v>
      </c>
      <c r="J8" s="11">
        <v>730</v>
      </c>
      <c r="K8" s="12">
        <f t="shared" si="0"/>
        <v>0.2079625292740047</v>
      </c>
      <c r="L8" s="11">
        <f t="shared" si="5"/>
        <v>1052</v>
      </c>
      <c r="M8" s="11">
        <v>563</v>
      </c>
      <c r="N8" s="11">
        <v>489</v>
      </c>
      <c r="O8" s="12">
        <f t="shared" si="1"/>
        <v>0.16424668227946917</v>
      </c>
      <c r="P8" s="29">
        <v>2655</v>
      </c>
    </row>
    <row r="9" spans="1:16" s="7" customFormat="1" ht="31.5" customHeight="1">
      <c r="A9" s="48" t="s">
        <v>7</v>
      </c>
      <c r="B9" s="49"/>
      <c r="C9" s="17">
        <f t="shared" si="2"/>
        <v>2263</v>
      </c>
      <c r="D9" s="11">
        <v>1098</v>
      </c>
      <c r="E9" s="11">
        <v>1165</v>
      </c>
      <c r="F9" s="11">
        <v>2300</v>
      </c>
      <c r="G9" s="12">
        <f t="shared" si="3"/>
        <v>-0.01608695652173913</v>
      </c>
      <c r="H9" s="11">
        <f t="shared" si="4"/>
        <v>774</v>
      </c>
      <c r="I9" s="11">
        <v>319</v>
      </c>
      <c r="J9" s="11">
        <v>455</v>
      </c>
      <c r="K9" s="12">
        <f t="shared" si="0"/>
        <v>0.34202386212991603</v>
      </c>
      <c r="L9" s="11">
        <f t="shared" si="5"/>
        <v>238</v>
      </c>
      <c r="M9" s="11">
        <v>127</v>
      </c>
      <c r="N9" s="11">
        <v>111</v>
      </c>
      <c r="O9" s="12">
        <f t="shared" si="1"/>
        <v>0.10517012814847547</v>
      </c>
      <c r="P9" s="29">
        <v>861</v>
      </c>
    </row>
    <row r="10" spans="1:16" s="7" customFormat="1" ht="31.5" customHeight="1">
      <c r="A10" s="48" t="s">
        <v>8</v>
      </c>
      <c r="B10" s="49"/>
      <c r="C10" s="17">
        <f t="shared" si="2"/>
        <v>825</v>
      </c>
      <c r="D10" s="11">
        <v>395</v>
      </c>
      <c r="E10" s="11">
        <v>430</v>
      </c>
      <c r="F10" s="11">
        <v>826</v>
      </c>
      <c r="G10" s="12">
        <f t="shared" si="3"/>
        <v>-0.0012106537530266344</v>
      </c>
      <c r="H10" s="11">
        <f t="shared" si="4"/>
        <v>303</v>
      </c>
      <c r="I10" s="11">
        <v>117</v>
      </c>
      <c r="J10" s="11">
        <v>186</v>
      </c>
      <c r="K10" s="12">
        <f t="shared" si="0"/>
        <v>0.36727272727272725</v>
      </c>
      <c r="L10" s="11">
        <f t="shared" si="5"/>
        <v>91</v>
      </c>
      <c r="M10" s="11">
        <v>49</v>
      </c>
      <c r="N10" s="11">
        <v>42</v>
      </c>
      <c r="O10" s="12">
        <f t="shared" si="1"/>
        <v>0.1103030303030303</v>
      </c>
      <c r="P10" s="29">
        <v>346</v>
      </c>
    </row>
    <row r="11" spans="1:16" s="7" customFormat="1" ht="31.5" customHeight="1">
      <c r="A11" s="48" t="s">
        <v>9</v>
      </c>
      <c r="B11" s="49"/>
      <c r="C11" s="17">
        <f t="shared" si="2"/>
        <v>3027</v>
      </c>
      <c r="D11" s="11">
        <v>1567</v>
      </c>
      <c r="E11" s="11">
        <v>1460</v>
      </c>
      <c r="F11" s="11">
        <v>3104</v>
      </c>
      <c r="G11" s="12">
        <f t="shared" si="3"/>
        <v>-0.024806701030927834</v>
      </c>
      <c r="H11" s="11">
        <f t="shared" si="4"/>
        <v>744</v>
      </c>
      <c r="I11" s="11">
        <v>321</v>
      </c>
      <c r="J11" s="11">
        <v>423</v>
      </c>
      <c r="K11" s="12">
        <f t="shared" si="0"/>
        <v>0.24578790882061446</v>
      </c>
      <c r="L11" s="11">
        <f t="shared" si="5"/>
        <v>365</v>
      </c>
      <c r="M11" s="11">
        <v>186</v>
      </c>
      <c r="N11" s="11">
        <v>179</v>
      </c>
      <c r="O11" s="12">
        <f t="shared" si="1"/>
        <v>0.12058143376280145</v>
      </c>
      <c r="P11" s="29">
        <v>1431</v>
      </c>
    </row>
    <row r="12" spans="1:16" s="7" customFormat="1" ht="31.5" customHeight="1">
      <c r="A12" s="48" t="s">
        <v>10</v>
      </c>
      <c r="B12" s="49"/>
      <c r="C12" s="17">
        <f t="shared" si="2"/>
        <v>2051</v>
      </c>
      <c r="D12" s="11">
        <v>1062</v>
      </c>
      <c r="E12" s="11">
        <v>989</v>
      </c>
      <c r="F12" s="11">
        <v>2072</v>
      </c>
      <c r="G12" s="12">
        <f t="shared" si="3"/>
        <v>-0.010135135135135136</v>
      </c>
      <c r="H12" s="11">
        <f t="shared" si="4"/>
        <v>600</v>
      </c>
      <c r="I12" s="11">
        <v>270</v>
      </c>
      <c r="J12" s="11">
        <v>330</v>
      </c>
      <c r="K12" s="12">
        <f t="shared" si="0"/>
        <v>0.2925402242808386</v>
      </c>
      <c r="L12" s="11">
        <f t="shared" si="5"/>
        <v>279</v>
      </c>
      <c r="M12" s="11">
        <v>140</v>
      </c>
      <c r="N12" s="11">
        <v>139</v>
      </c>
      <c r="O12" s="12">
        <f t="shared" si="1"/>
        <v>0.13603120429058996</v>
      </c>
      <c r="P12" s="29">
        <v>967</v>
      </c>
    </row>
    <row r="13" spans="1:16" s="7" customFormat="1" ht="31.5" customHeight="1">
      <c r="A13" s="48" t="s">
        <v>11</v>
      </c>
      <c r="B13" s="49"/>
      <c r="C13" s="17">
        <f t="shared" si="2"/>
        <v>766</v>
      </c>
      <c r="D13" s="11">
        <v>365</v>
      </c>
      <c r="E13" s="11">
        <v>401</v>
      </c>
      <c r="F13" s="11">
        <v>776</v>
      </c>
      <c r="G13" s="12">
        <f t="shared" si="3"/>
        <v>-0.01288659793814433</v>
      </c>
      <c r="H13" s="11">
        <f t="shared" si="4"/>
        <v>227</v>
      </c>
      <c r="I13" s="11">
        <v>98</v>
      </c>
      <c r="J13" s="11">
        <v>129</v>
      </c>
      <c r="K13" s="12">
        <f t="shared" si="0"/>
        <v>0.2963446475195822</v>
      </c>
      <c r="L13" s="11">
        <f t="shared" si="5"/>
        <v>96</v>
      </c>
      <c r="M13" s="11">
        <v>50</v>
      </c>
      <c r="N13" s="11">
        <v>46</v>
      </c>
      <c r="O13" s="12">
        <f t="shared" si="1"/>
        <v>0.12532637075718014</v>
      </c>
      <c r="P13" s="29">
        <v>324</v>
      </c>
    </row>
    <row r="14" spans="1:16" s="7" customFormat="1" ht="31.5" customHeight="1">
      <c r="A14" s="48" t="s">
        <v>12</v>
      </c>
      <c r="B14" s="49"/>
      <c r="C14" s="17">
        <f t="shared" si="2"/>
        <v>716</v>
      </c>
      <c r="D14" s="11">
        <v>329</v>
      </c>
      <c r="E14" s="11">
        <v>387</v>
      </c>
      <c r="F14" s="11">
        <v>687</v>
      </c>
      <c r="G14" s="12">
        <f t="shared" si="3"/>
        <v>0.042212518195050945</v>
      </c>
      <c r="H14" s="11">
        <f t="shared" si="4"/>
        <v>284</v>
      </c>
      <c r="I14" s="11">
        <v>116</v>
      </c>
      <c r="J14" s="11">
        <v>168</v>
      </c>
      <c r="K14" s="12">
        <f t="shared" si="0"/>
        <v>0.39664804469273746</v>
      </c>
      <c r="L14" s="11">
        <f t="shared" si="5"/>
        <v>91</v>
      </c>
      <c r="M14" s="11">
        <v>44</v>
      </c>
      <c r="N14" s="11">
        <v>47</v>
      </c>
      <c r="O14" s="12">
        <f t="shared" si="1"/>
        <v>0.1270949720670391</v>
      </c>
      <c r="P14" s="29">
        <v>312</v>
      </c>
    </row>
    <row r="15" spans="1:16" s="7" customFormat="1" ht="31.5" customHeight="1">
      <c r="A15" s="48" t="s">
        <v>13</v>
      </c>
      <c r="B15" s="49"/>
      <c r="C15" s="17">
        <f t="shared" si="2"/>
        <v>3759</v>
      </c>
      <c r="D15" s="11">
        <v>1910</v>
      </c>
      <c r="E15" s="11">
        <v>1849</v>
      </c>
      <c r="F15" s="11">
        <v>3618</v>
      </c>
      <c r="G15" s="12">
        <f t="shared" si="3"/>
        <v>0.03897180762852405</v>
      </c>
      <c r="H15" s="11">
        <f t="shared" si="4"/>
        <v>703</v>
      </c>
      <c r="I15" s="11">
        <v>326</v>
      </c>
      <c r="J15" s="11">
        <v>377</v>
      </c>
      <c r="K15" s="12">
        <f t="shared" si="0"/>
        <v>0.18701782388933227</v>
      </c>
      <c r="L15" s="11">
        <f t="shared" si="5"/>
        <v>703</v>
      </c>
      <c r="M15" s="11">
        <v>355</v>
      </c>
      <c r="N15" s="11">
        <v>348</v>
      </c>
      <c r="O15" s="12">
        <f t="shared" si="1"/>
        <v>0.18701782388933227</v>
      </c>
      <c r="P15" s="29">
        <v>1501</v>
      </c>
    </row>
    <row r="16" spans="1:16" s="7" customFormat="1" ht="31.5" customHeight="1">
      <c r="A16" s="48" t="s">
        <v>14</v>
      </c>
      <c r="B16" s="49"/>
      <c r="C16" s="17">
        <f t="shared" si="2"/>
        <v>778</v>
      </c>
      <c r="D16" s="11">
        <v>380</v>
      </c>
      <c r="E16" s="11">
        <v>398</v>
      </c>
      <c r="F16" s="11">
        <v>813</v>
      </c>
      <c r="G16" s="12">
        <f t="shared" si="3"/>
        <v>-0.04305043050430504</v>
      </c>
      <c r="H16" s="11">
        <f t="shared" si="4"/>
        <v>177</v>
      </c>
      <c r="I16" s="11">
        <v>71</v>
      </c>
      <c r="J16" s="11">
        <v>106</v>
      </c>
      <c r="K16" s="12">
        <f t="shared" si="0"/>
        <v>0.2275064267352185</v>
      </c>
      <c r="L16" s="11">
        <f t="shared" si="5"/>
        <v>98</v>
      </c>
      <c r="M16" s="11">
        <v>50</v>
      </c>
      <c r="N16" s="11">
        <v>48</v>
      </c>
      <c r="O16" s="12">
        <f t="shared" si="1"/>
        <v>0.12596401028277635</v>
      </c>
      <c r="P16" s="29">
        <v>376</v>
      </c>
    </row>
    <row r="17" spans="1:16" s="7" customFormat="1" ht="31.5" customHeight="1">
      <c r="A17" s="48" t="s">
        <v>15</v>
      </c>
      <c r="B17" s="49"/>
      <c r="C17" s="17">
        <f t="shared" si="2"/>
        <v>1762</v>
      </c>
      <c r="D17" s="11">
        <v>853</v>
      </c>
      <c r="E17" s="11">
        <v>909</v>
      </c>
      <c r="F17" s="11">
        <v>1780</v>
      </c>
      <c r="G17" s="12">
        <f t="shared" si="3"/>
        <v>-0.010112359550561797</v>
      </c>
      <c r="H17" s="11">
        <f t="shared" si="4"/>
        <v>599</v>
      </c>
      <c r="I17" s="11">
        <v>252</v>
      </c>
      <c r="J17" s="11">
        <v>347</v>
      </c>
      <c r="K17" s="12">
        <f t="shared" si="0"/>
        <v>0.33995459704880815</v>
      </c>
      <c r="L17" s="11">
        <f t="shared" si="5"/>
        <v>186</v>
      </c>
      <c r="M17" s="11">
        <v>94</v>
      </c>
      <c r="N17" s="11">
        <v>92</v>
      </c>
      <c r="O17" s="12">
        <f t="shared" si="1"/>
        <v>0.10556186152099886</v>
      </c>
      <c r="P17" s="29">
        <v>804</v>
      </c>
    </row>
    <row r="18" spans="1:16" s="7" customFormat="1" ht="31.5" customHeight="1">
      <c r="A18" s="48" t="s">
        <v>16</v>
      </c>
      <c r="B18" s="49"/>
      <c r="C18" s="17">
        <f t="shared" si="2"/>
        <v>1184</v>
      </c>
      <c r="D18" s="11">
        <v>572</v>
      </c>
      <c r="E18" s="11">
        <v>612</v>
      </c>
      <c r="F18" s="11">
        <v>1223</v>
      </c>
      <c r="G18" s="12">
        <f t="shared" si="3"/>
        <v>-0.03188879803761243</v>
      </c>
      <c r="H18" s="11">
        <f t="shared" si="4"/>
        <v>344</v>
      </c>
      <c r="I18" s="11">
        <v>143</v>
      </c>
      <c r="J18" s="11">
        <v>201</v>
      </c>
      <c r="K18" s="12">
        <f t="shared" si="0"/>
        <v>0.2905405405405405</v>
      </c>
      <c r="L18" s="11">
        <f t="shared" si="5"/>
        <v>170</v>
      </c>
      <c r="M18" s="11">
        <v>86</v>
      </c>
      <c r="N18" s="11">
        <v>84</v>
      </c>
      <c r="O18" s="12">
        <f t="shared" si="1"/>
        <v>0.14358108108108109</v>
      </c>
      <c r="P18" s="29">
        <v>500</v>
      </c>
    </row>
    <row r="19" spans="1:16" s="7" customFormat="1" ht="31.5" customHeight="1">
      <c r="A19" s="48" t="s">
        <v>17</v>
      </c>
      <c r="B19" s="49"/>
      <c r="C19" s="17">
        <f t="shared" si="2"/>
        <v>3006</v>
      </c>
      <c r="D19" s="11">
        <v>1522</v>
      </c>
      <c r="E19" s="11">
        <v>1484</v>
      </c>
      <c r="F19" s="11">
        <v>3002</v>
      </c>
      <c r="G19" s="12">
        <f t="shared" si="3"/>
        <v>0.0013324450366422385</v>
      </c>
      <c r="H19" s="11">
        <f t="shared" si="4"/>
        <v>790</v>
      </c>
      <c r="I19" s="11">
        <v>355</v>
      </c>
      <c r="J19" s="11">
        <v>435</v>
      </c>
      <c r="K19" s="12">
        <f t="shared" si="0"/>
        <v>0.26280771789753826</v>
      </c>
      <c r="L19" s="11">
        <f t="shared" si="5"/>
        <v>389</v>
      </c>
      <c r="M19" s="11">
        <v>213</v>
      </c>
      <c r="N19" s="11">
        <v>176</v>
      </c>
      <c r="O19" s="12">
        <f t="shared" si="1"/>
        <v>0.1294078509647372</v>
      </c>
      <c r="P19" s="29">
        <v>1290</v>
      </c>
    </row>
    <row r="20" spans="1:16" s="7" customFormat="1" ht="31.5" customHeight="1">
      <c r="A20" s="48" t="s">
        <v>18</v>
      </c>
      <c r="B20" s="49"/>
      <c r="C20" s="17">
        <f t="shared" si="2"/>
        <v>1665</v>
      </c>
      <c r="D20" s="11">
        <v>819</v>
      </c>
      <c r="E20" s="11">
        <v>846</v>
      </c>
      <c r="F20" s="11">
        <v>1648</v>
      </c>
      <c r="G20" s="12">
        <f t="shared" si="3"/>
        <v>0.010315533980582525</v>
      </c>
      <c r="H20" s="11">
        <f t="shared" si="4"/>
        <v>492</v>
      </c>
      <c r="I20" s="11">
        <v>225</v>
      </c>
      <c r="J20" s="11">
        <v>267</v>
      </c>
      <c r="K20" s="12">
        <f t="shared" si="0"/>
        <v>0.2954954954954955</v>
      </c>
      <c r="L20" s="11">
        <f t="shared" si="5"/>
        <v>212</v>
      </c>
      <c r="M20" s="11">
        <v>107</v>
      </c>
      <c r="N20" s="11">
        <v>105</v>
      </c>
      <c r="O20" s="12">
        <f t="shared" si="1"/>
        <v>0.12732732732732732</v>
      </c>
      <c r="P20" s="29">
        <v>717</v>
      </c>
    </row>
    <row r="21" spans="1:16" s="7" customFormat="1" ht="31.5" customHeight="1">
      <c r="A21" s="48" t="s">
        <v>19</v>
      </c>
      <c r="B21" s="49"/>
      <c r="C21" s="17">
        <f t="shared" si="2"/>
        <v>695</v>
      </c>
      <c r="D21" s="11">
        <v>336</v>
      </c>
      <c r="E21" s="11">
        <v>359</v>
      </c>
      <c r="F21" s="11">
        <v>724</v>
      </c>
      <c r="G21" s="12">
        <f t="shared" si="3"/>
        <v>-0.04005524861878453</v>
      </c>
      <c r="H21" s="11">
        <f t="shared" si="4"/>
        <v>236</v>
      </c>
      <c r="I21" s="11">
        <v>111</v>
      </c>
      <c r="J21" s="11">
        <v>125</v>
      </c>
      <c r="K21" s="12">
        <f t="shared" si="0"/>
        <v>0.339568345323741</v>
      </c>
      <c r="L21" s="11">
        <f t="shared" si="5"/>
        <v>62</v>
      </c>
      <c r="M21" s="11">
        <v>20</v>
      </c>
      <c r="N21" s="11">
        <v>42</v>
      </c>
      <c r="O21" s="12">
        <f t="shared" si="1"/>
        <v>0.08920863309352518</v>
      </c>
      <c r="P21" s="29">
        <v>269</v>
      </c>
    </row>
    <row r="22" spans="1:16" s="7" customFormat="1" ht="31.5" customHeight="1">
      <c r="A22" s="56" t="s">
        <v>34</v>
      </c>
      <c r="B22" s="23" t="s">
        <v>35</v>
      </c>
      <c r="C22" s="17">
        <f t="shared" si="2"/>
        <v>902</v>
      </c>
      <c r="D22" s="11">
        <v>431</v>
      </c>
      <c r="E22" s="11">
        <v>471</v>
      </c>
      <c r="F22" s="11">
        <v>928</v>
      </c>
      <c r="G22" s="12">
        <f t="shared" si="3"/>
        <v>-0.028017241379310345</v>
      </c>
      <c r="H22" s="11">
        <f t="shared" si="4"/>
        <v>288</v>
      </c>
      <c r="I22" s="11">
        <v>113</v>
      </c>
      <c r="J22" s="11">
        <v>175</v>
      </c>
      <c r="K22" s="12">
        <f t="shared" si="0"/>
        <v>0.31929046563192903</v>
      </c>
      <c r="L22" s="11">
        <f t="shared" si="5"/>
        <v>97</v>
      </c>
      <c r="M22" s="11">
        <v>52</v>
      </c>
      <c r="N22" s="11">
        <v>45</v>
      </c>
      <c r="O22" s="12">
        <f t="shared" si="1"/>
        <v>0.10753880266075388</v>
      </c>
      <c r="P22" s="29">
        <v>406</v>
      </c>
    </row>
    <row r="23" spans="1:16" s="7" customFormat="1" ht="31.5" customHeight="1">
      <c r="A23" s="57"/>
      <c r="B23" s="24" t="s">
        <v>36</v>
      </c>
      <c r="C23" s="17">
        <f t="shared" si="2"/>
        <v>1063</v>
      </c>
      <c r="D23" s="11">
        <v>539</v>
      </c>
      <c r="E23" s="11">
        <v>524</v>
      </c>
      <c r="F23" s="11">
        <v>1083</v>
      </c>
      <c r="G23" s="12">
        <f t="shared" si="3"/>
        <v>-0.018467220683287166</v>
      </c>
      <c r="H23" s="11">
        <f t="shared" si="4"/>
        <v>380</v>
      </c>
      <c r="I23" s="11">
        <v>171</v>
      </c>
      <c r="J23" s="11">
        <v>209</v>
      </c>
      <c r="K23" s="12">
        <f t="shared" si="0"/>
        <v>0.35747883349012227</v>
      </c>
      <c r="L23" s="11">
        <f t="shared" si="5"/>
        <v>119</v>
      </c>
      <c r="M23" s="11">
        <v>59</v>
      </c>
      <c r="N23" s="11">
        <v>60</v>
      </c>
      <c r="O23" s="12">
        <f t="shared" si="1"/>
        <v>0.11194731890874883</v>
      </c>
      <c r="P23" s="29">
        <v>487</v>
      </c>
    </row>
    <row r="24" spans="1:16" s="7" customFormat="1" ht="31.5" customHeight="1">
      <c r="A24" s="57"/>
      <c r="B24" s="24" t="s">
        <v>37</v>
      </c>
      <c r="C24" s="17">
        <f t="shared" si="2"/>
        <v>518</v>
      </c>
      <c r="D24" s="11">
        <v>265</v>
      </c>
      <c r="E24" s="11">
        <v>253</v>
      </c>
      <c r="F24" s="11">
        <v>532</v>
      </c>
      <c r="G24" s="12">
        <f t="shared" si="3"/>
        <v>-0.02631578947368421</v>
      </c>
      <c r="H24" s="11">
        <f t="shared" si="4"/>
        <v>205</v>
      </c>
      <c r="I24" s="11">
        <v>86</v>
      </c>
      <c r="J24" s="11">
        <v>119</v>
      </c>
      <c r="K24" s="12">
        <f t="shared" si="0"/>
        <v>0.39575289575289574</v>
      </c>
      <c r="L24" s="11">
        <f t="shared" si="5"/>
        <v>33</v>
      </c>
      <c r="M24" s="11">
        <v>19</v>
      </c>
      <c r="N24" s="11">
        <v>14</v>
      </c>
      <c r="O24" s="12">
        <f t="shared" si="1"/>
        <v>0.0637065637065637</v>
      </c>
      <c r="P24" s="29">
        <v>242</v>
      </c>
    </row>
    <row r="25" spans="1:16" s="7" customFormat="1" ht="31.5" customHeight="1">
      <c r="A25" s="58"/>
      <c r="B25" s="24" t="s">
        <v>38</v>
      </c>
      <c r="C25" s="17">
        <f>D25+E25</f>
        <v>852</v>
      </c>
      <c r="D25" s="11">
        <v>416</v>
      </c>
      <c r="E25" s="11">
        <v>436</v>
      </c>
      <c r="F25" s="11">
        <v>868</v>
      </c>
      <c r="G25" s="12">
        <f>(C25-F25)/F25</f>
        <v>-0.018433179723502304</v>
      </c>
      <c r="H25" s="11">
        <f>I25+J25</f>
        <v>240</v>
      </c>
      <c r="I25" s="11">
        <v>117</v>
      </c>
      <c r="J25" s="11">
        <v>123</v>
      </c>
      <c r="K25" s="12">
        <f t="shared" si="0"/>
        <v>0.28169014084507044</v>
      </c>
      <c r="L25" s="11">
        <f>M25+N25</f>
        <v>102</v>
      </c>
      <c r="M25" s="11">
        <v>54</v>
      </c>
      <c r="N25" s="11">
        <v>48</v>
      </c>
      <c r="O25" s="12">
        <f t="shared" si="1"/>
        <v>0.11971830985915492</v>
      </c>
      <c r="P25" s="29">
        <v>340</v>
      </c>
    </row>
    <row r="26" spans="1:16" s="7" customFormat="1" ht="31.5" customHeight="1">
      <c r="A26" s="48" t="s">
        <v>20</v>
      </c>
      <c r="B26" s="49"/>
      <c r="C26" s="19">
        <f t="shared" si="2"/>
        <v>1323</v>
      </c>
      <c r="D26" s="20">
        <v>702</v>
      </c>
      <c r="E26" s="20">
        <v>621</v>
      </c>
      <c r="F26" s="20">
        <v>1296</v>
      </c>
      <c r="G26" s="21">
        <f t="shared" si="3"/>
        <v>0.020833333333333332</v>
      </c>
      <c r="H26" s="20">
        <f t="shared" si="4"/>
        <v>313</v>
      </c>
      <c r="I26" s="20">
        <v>151</v>
      </c>
      <c r="J26" s="20">
        <v>162</v>
      </c>
      <c r="K26" s="21">
        <f t="shared" si="0"/>
        <v>0.23658352229780802</v>
      </c>
      <c r="L26" s="20">
        <f t="shared" si="5"/>
        <v>175</v>
      </c>
      <c r="M26" s="20">
        <v>96</v>
      </c>
      <c r="N26" s="20">
        <v>79</v>
      </c>
      <c r="O26" s="21">
        <f t="shared" si="1"/>
        <v>0.13227513227513227</v>
      </c>
      <c r="P26" s="29">
        <v>634</v>
      </c>
    </row>
    <row r="27" spans="1:16" s="7" customFormat="1" ht="31.5" customHeight="1">
      <c r="A27" s="48" t="s">
        <v>21</v>
      </c>
      <c r="B27" s="49"/>
      <c r="C27" s="17">
        <f t="shared" si="2"/>
        <v>851</v>
      </c>
      <c r="D27" s="11">
        <v>420</v>
      </c>
      <c r="E27" s="11">
        <v>431</v>
      </c>
      <c r="F27" s="11">
        <v>862</v>
      </c>
      <c r="G27" s="12">
        <f t="shared" si="3"/>
        <v>-0.012761020881670533</v>
      </c>
      <c r="H27" s="11">
        <f t="shared" si="4"/>
        <v>225</v>
      </c>
      <c r="I27" s="11">
        <v>102</v>
      </c>
      <c r="J27" s="11">
        <v>123</v>
      </c>
      <c r="K27" s="12">
        <f t="shared" si="0"/>
        <v>0.26439482961222094</v>
      </c>
      <c r="L27" s="11">
        <f t="shared" si="5"/>
        <v>92</v>
      </c>
      <c r="M27" s="11">
        <v>46</v>
      </c>
      <c r="N27" s="11">
        <v>46</v>
      </c>
      <c r="O27" s="12">
        <f t="shared" si="1"/>
        <v>0.10810810810810811</v>
      </c>
      <c r="P27" s="29">
        <v>330</v>
      </c>
    </row>
    <row r="28" spans="1:16" s="7" customFormat="1" ht="31.5" customHeight="1">
      <c r="A28" s="48" t="s">
        <v>22</v>
      </c>
      <c r="B28" s="49"/>
      <c r="C28" s="17">
        <f t="shared" si="2"/>
        <v>1011</v>
      </c>
      <c r="D28" s="11">
        <v>457</v>
      </c>
      <c r="E28" s="11">
        <v>554</v>
      </c>
      <c r="F28" s="11">
        <v>1035</v>
      </c>
      <c r="G28" s="12">
        <f t="shared" si="3"/>
        <v>-0.02318840579710145</v>
      </c>
      <c r="H28" s="11">
        <f t="shared" si="4"/>
        <v>416</v>
      </c>
      <c r="I28" s="11">
        <v>184</v>
      </c>
      <c r="J28" s="11">
        <v>232</v>
      </c>
      <c r="K28" s="12">
        <f t="shared" si="0"/>
        <v>0.4114737883283877</v>
      </c>
      <c r="L28" s="11">
        <f t="shared" si="5"/>
        <v>82</v>
      </c>
      <c r="M28" s="11">
        <v>31</v>
      </c>
      <c r="N28" s="11">
        <v>51</v>
      </c>
      <c r="O28" s="12">
        <f t="shared" si="1"/>
        <v>0.08110781404549951</v>
      </c>
      <c r="P28" s="29">
        <v>428</v>
      </c>
    </row>
    <row r="29" spans="1:16" s="7" customFormat="1" ht="31.5" customHeight="1">
      <c r="A29" s="45" t="s">
        <v>23</v>
      </c>
      <c r="B29" s="59"/>
      <c r="C29" s="17">
        <f t="shared" si="2"/>
        <v>278</v>
      </c>
      <c r="D29" s="11">
        <v>115</v>
      </c>
      <c r="E29" s="11">
        <v>163</v>
      </c>
      <c r="F29" s="11">
        <v>281</v>
      </c>
      <c r="G29" s="12">
        <f t="shared" si="3"/>
        <v>-0.010676156583629894</v>
      </c>
      <c r="H29" s="11">
        <f t="shared" si="4"/>
        <v>145</v>
      </c>
      <c r="I29" s="11">
        <v>52</v>
      </c>
      <c r="J29" s="11">
        <v>93</v>
      </c>
      <c r="K29" s="12">
        <f t="shared" si="0"/>
        <v>0.5215827338129496</v>
      </c>
      <c r="L29" s="11">
        <f t="shared" si="5"/>
        <v>13</v>
      </c>
      <c r="M29" s="11">
        <v>8</v>
      </c>
      <c r="N29" s="11">
        <v>5</v>
      </c>
      <c r="O29" s="12">
        <f t="shared" si="1"/>
        <v>0.046762589928057555</v>
      </c>
      <c r="P29" s="30">
        <v>126</v>
      </c>
    </row>
    <row r="30" spans="1:16" s="7" customFormat="1" ht="31.5" customHeight="1">
      <c r="A30" s="54" t="s">
        <v>24</v>
      </c>
      <c r="B30" s="55"/>
      <c r="C30" s="13">
        <f>SUM(C5:C29)</f>
        <v>49726</v>
      </c>
      <c r="D30" s="14">
        <f>SUM(D5:D29)</f>
        <v>24847</v>
      </c>
      <c r="E30" s="14">
        <f>SUM(E5:E29)</f>
        <v>24879</v>
      </c>
      <c r="F30" s="14">
        <f>SUM(F5:F29)</f>
        <v>49903</v>
      </c>
      <c r="G30" s="18">
        <f t="shared" si="3"/>
        <v>-0.0035468809490411396</v>
      </c>
      <c r="H30" s="14">
        <f>SUM(H5:H29)</f>
        <v>12761</v>
      </c>
      <c r="I30" s="14">
        <f>SUM(I5:I29)</f>
        <v>5671</v>
      </c>
      <c r="J30" s="14">
        <f>SUM(J5:J29)</f>
        <v>7090</v>
      </c>
      <c r="K30" s="15">
        <f t="shared" si="0"/>
        <v>0.2566263121908056</v>
      </c>
      <c r="L30" s="14">
        <f>SUM(L5:L29)</f>
        <v>7091</v>
      </c>
      <c r="M30" s="14">
        <f>SUM(M5:M29)</f>
        <v>3659</v>
      </c>
      <c r="N30" s="14">
        <f>SUM(N5:N29)</f>
        <v>3432</v>
      </c>
      <c r="O30" s="15">
        <f t="shared" si="1"/>
        <v>0.1426014559787636</v>
      </c>
      <c r="P30" s="31">
        <f>SUM(P5:P29)</f>
        <v>20755</v>
      </c>
    </row>
    <row r="31" spans="3:15" ht="20.25" customHeight="1">
      <c r="C31" s="3"/>
      <c r="D31" s="3"/>
      <c r="E31" s="3"/>
      <c r="F31" s="3"/>
      <c r="G31" s="3"/>
      <c r="H31" s="2"/>
      <c r="I31" s="2"/>
      <c r="J31" s="2"/>
      <c r="K31" s="4"/>
      <c r="L31" s="2"/>
      <c r="M31" s="4"/>
      <c r="N31" s="2"/>
      <c r="O31" s="4"/>
    </row>
    <row r="32" spans="3:15" ht="20.25" customHeight="1">
      <c r="C32" s="3"/>
      <c r="D32" s="3"/>
      <c r="E32" s="3"/>
      <c r="F32" s="3"/>
      <c r="G32" s="3"/>
      <c r="H32" s="2"/>
      <c r="I32" s="2"/>
      <c r="J32" s="2"/>
      <c r="K32" s="4"/>
      <c r="L32" s="2"/>
      <c r="M32" s="4"/>
      <c r="N32" s="2"/>
      <c r="O32" s="4"/>
    </row>
  </sheetData>
  <sheetProtection/>
  <mergeCells count="34">
    <mergeCell ref="A30:B30"/>
    <mergeCell ref="A16:B16"/>
    <mergeCell ref="A17:B17"/>
    <mergeCell ref="A18:B18"/>
    <mergeCell ref="A19:B19"/>
    <mergeCell ref="A20:B20"/>
    <mergeCell ref="A21:B21"/>
    <mergeCell ref="A22:A25"/>
    <mergeCell ref="A26:B26"/>
    <mergeCell ref="A27:B27"/>
    <mergeCell ref="A28:B28"/>
    <mergeCell ref="A29:B29"/>
    <mergeCell ref="A15:B15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N1:O1"/>
    <mergeCell ref="A2:B2"/>
    <mergeCell ref="C2:O2"/>
    <mergeCell ref="P2:P4"/>
    <mergeCell ref="A3:B3"/>
    <mergeCell ref="C3:E3"/>
    <mergeCell ref="F3:F4"/>
    <mergeCell ref="G3:G4"/>
    <mergeCell ref="H3:K3"/>
    <mergeCell ref="L3:O3"/>
  </mergeCells>
  <printOptions/>
  <pageMargins left="1.11" right="0.45" top="0.7480314960629921" bottom="0.45" header="0.31496062992125984" footer="0.24"/>
  <pageSetup horizontalDpi="600" verticalDpi="600" orientation="landscape" paperSize="8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2016-11-01T00:44:51Z</dcterms:modified>
  <cp:category/>
  <cp:version/>
  <cp:contentType/>
  <cp:contentStatus/>
</cp:coreProperties>
</file>