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２６地区別データ  (修正)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<sst xmlns="http://schemas.openxmlformats.org/spreadsheetml/2006/main" count="45" uniqueCount="40">
  <si>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昼生地区</t>
  </si>
  <si>
    <t>総人口</t>
  </si>
  <si>
    <t>65歳以上</t>
  </si>
  <si>
    <t>人口</t>
  </si>
  <si>
    <t>井田川地区南</t>
  </si>
  <si>
    <t>井田川地区北</t>
  </si>
  <si>
    <t>川崎地区</t>
  </si>
  <si>
    <t>野登地区</t>
  </si>
  <si>
    <t>白川地区</t>
  </si>
  <si>
    <t>神辺地区</t>
  </si>
  <si>
    <t>野村地区</t>
  </si>
  <si>
    <t>城東地区</t>
  </si>
  <si>
    <t>城西地区</t>
  </si>
  <si>
    <t>城北地区</t>
  </si>
  <si>
    <t>御幸地区</t>
  </si>
  <si>
    <t>本町地区</t>
  </si>
  <si>
    <t>北東地区</t>
  </si>
  <si>
    <t>東部地区</t>
  </si>
  <si>
    <t>天神・和賀地区</t>
  </si>
  <si>
    <t>南部地区</t>
  </si>
  <si>
    <t>新所地区</t>
  </si>
  <si>
    <t>関中央地区</t>
  </si>
  <si>
    <t>木崎地区</t>
  </si>
  <si>
    <t>北部地区</t>
  </si>
  <si>
    <t>関南部地区</t>
  </si>
  <si>
    <t>加太地区</t>
  </si>
  <si>
    <t>坂下地区</t>
  </si>
  <si>
    <t>泉ヶ丘・富士ハイツ地区</t>
  </si>
  <si>
    <t>合計</t>
  </si>
  <si>
    <t>地区名</t>
  </si>
  <si>
    <t>男</t>
  </si>
  <si>
    <t>女</t>
  </si>
  <si>
    <t>65歳以上／総人口</t>
  </si>
  <si>
    <t>市民文化部地域づくり支援室作成</t>
  </si>
  <si>
    <t>前年総人口</t>
  </si>
  <si>
    <t>14歳以下</t>
  </si>
  <si>
    <t>14歳以下／総人口</t>
  </si>
  <si>
    <t>対前年増加率</t>
  </si>
  <si>
    <t>地区別人口データ(平成２６年度）</t>
  </si>
  <si>
    <t>基準日：平成２６年１０月１日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</si>
</sst>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&quot;人&quot;"/>
    <numFmt numFmtId="177" formatCode="#,##0&quot;人&quot;"/>
    <numFmt numFmtId="178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37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33" borderId="11" xfId="0" applyFont="1" applyFill="1" applyBorder="1" applyAlignment="1">
      <alignment horizontal="right" vertical="center" shrinkToFit="1"/>
    </xf>
    <xf numFmtId="0" fontId="38" fillId="0" borderId="0" xfId="0" applyFont="1" applyAlignment="1">
      <alignment horizontal="center" vertical="center" shrinkToFit="1"/>
    </xf>
    <xf numFmtId="0" fontId="38" fillId="33" borderId="12" xfId="0" applyFont="1" applyFill="1" applyBorder="1" applyAlignment="1">
      <alignment horizontal="center" vertical="center" shrinkToFit="1"/>
    </xf>
    <xf numFmtId="0" fontId="38" fillId="33" borderId="13" xfId="0" applyFont="1" applyFill="1" applyBorder="1" applyAlignment="1">
      <alignment horizontal="left" vertical="center" shrinkToFit="1"/>
    </xf>
    <xf numFmtId="0" fontId="38" fillId="33" borderId="14" xfId="0" applyFont="1" applyFill="1" applyBorder="1" applyAlignment="1">
      <alignment vertical="center" shrinkToFit="1"/>
    </xf>
    <xf numFmtId="0" fontId="38" fillId="33" borderId="15" xfId="0" applyFont="1" applyFill="1" applyBorder="1" applyAlignment="1">
      <alignment horizontal="center" vertical="center" shrinkToFit="1"/>
    </xf>
    <xf numFmtId="177" fontId="38" fillId="0" borderId="15" xfId="0" applyNumberFormat="1" applyFont="1" applyBorder="1" applyAlignment="1">
      <alignment horizontal="center" vertical="center" shrinkToFit="1"/>
    </xf>
    <xf numFmtId="178" fontId="38" fillId="0" borderId="15" xfId="0" applyNumberFormat="1" applyFont="1" applyBorder="1" applyAlignment="1">
      <alignment horizontal="center" vertical="center" shrinkToFit="1"/>
    </xf>
    <xf numFmtId="0" fontId="38" fillId="33" borderId="16" xfId="0" applyFont="1" applyFill="1" applyBorder="1" applyAlignment="1">
      <alignment horizontal="center" vertical="center" shrinkToFit="1"/>
    </xf>
    <xf numFmtId="177" fontId="38" fillId="0" borderId="16" xfId="0" applyNumberFormat="1" applyFont="1" applyBorder="1" applyAlignment="1">
      <alignment horizontal="center" vertical="center" shrinkToFit="1"/>
    </xf>
    <xf numFmtId="178" fontId="38" fillId="0" borderId="16" xfId="0" applyNumberFormat="1" applyFont="1" applyBorder="1" applyAlignment="1">
      <alignment horizontal="center" vertical="center" shrinkToFit="1"/>
    </xf>
    <xf numFmtId="0" fontId="38" fillId="33" borderId="17" xfId="0" applyFont="1" applyFill="1" applyBorder="1" applyAlignment="1">
      <alignment horizontal="center" vertical="center" shrinkToFit="1"/>
    </xf>
    <xf numFmtId="177" fontId="38" fillId="0" borderId="17" xfId="0" applyNumberFormat="1" applyFont="1" applyBorder="1" applyAlignment="1">
      <alignment horizontal="center" vertical="center" shrinkToFit="1"/>
    </xf>
    <xf numFmtId="178" fontId="38" fillId="0" borderId="17" xfId="0" applyNumberFormat="1" applyFont="1" applyBorder="1" applyAlignment="1">
      <alignment horizontal="center" vertical="center" shrinkToFit="1"/>
    </xf>
    <xf numFmtId="177" fontId="38" fillId="0" borderId="18" xfId="0" applyNumberFormat="1" applyFont="1" applyBorder="1" applyAlignment="1">
      <alignment horizontal="center" vertical="center" shrinkToFit="1"/>
    </xf>
    <xf numFmtId="177" fontId="38" fillId="0" borderId="19" xfId="0" applyNumberFormat="1" applyFont="1" applyBorder="1" applyAlignment="1">
      <alignment horizontal="center" vertical="center" shrinkToFit="1"/>
    </xf>
    <xf numFmtId="178" fontId="38" fillId="0" borderId="19" xfId="0" applyNumberFormat="1" applyFont="1" applyBorder="1" applyAlignment="1">
      <alignment horizontal="center" vertical="center" shrinkToFit="1"/>
    </xf>
    <xf numFmtId="177" fontId="38" fillId="0" borderId="20" xfId="0" applyNumberFormat="1" applyFont="1" applyBorder="1" applyAlignment="1">
      <alignment horizontal="center" vertical="center" shrinkToFit="1"/>
    </xf>
    <xf numFmtId="177" fontId="38" fillId="0" borderId="21" xfId="0" applyNumberFormat="1" applyFont="1" applyBorder="1" applyAlignment="1">
      <alignment horizontal="center" vertical="center" shrinkToFit="1"/>
    </xf>
    <xf numFmtId="177" fontId="38" fillId="0" borderId="22" xfId="0" applyNumberFormat="1" applyFont="1" applyBorder="1" applyAlignment="1">
      <alignment horizontal="center" vertical="center" shrinkToFit="1"/>
    </xf>
    <xf numFmtId="10" fontId="38" fillId="0" borderId="19" xfId="0" applyNumberFormat="1" applyFont="1" applyBorder="1" applyAlignment="1">
      <alignment horizontal="center" vertical="center" shrinkToFit="1"/>
    </xf>
    <xf numFmtId="0" fontId="38" fillId="33" borderId="13" xfId="0" applyFont="1" applyFill="1" applyBorder="1" applyAlignment="1">
      <alignment horizontal="center" vertical="center" shrinkToFit="1"/>
    </xf>
    <xf numFmtId="0" fontId="38" fillId="33" borderId="19" xfId="0" applyFont="1" applyFill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33" borderId="19" xfId="0" applyFont="1" applyFill="1" applyBorder="1" applyAlignment="1">
      <alignment horizontal="center" vertical="center" shrinkToFit="1"/>
    </xf>
    <xf numFmtId="0" fontId="38" fillId="33" borderId="23" xfId="0" applyFont="1" applyFill="1" applyBorder="1" applyAlignment="1">
      <alignment horizontal="center" vertical="center" shrinkToFit="1"/>
    </xf>
    <xf numFmtId="0" fontId="38" fillId="33" borderId="24" xfId="0" applyFont="1" applyFill="1" applyBorder="1" applyAlignment="1">
      <alignment horizontal="center" vertical="center" shrinkToFit="1"/>
    </xf>
    <xf numFmtId="0" fontId="38" fillId="33" borderId="25" xfId="0" applyFont="1" applyFill="1" applyBorder="1" applyAlignment="1">
      <alignment horizontal="center" vertical="center" shrinkToFit="1"/>
    </xf>
    <xf numFmtId="0" fontId="38" fillId="33" borderId="14" xfId="0" applyFont="1" applyFill="1" applyBorder="1" applyAlignment="1">
      <alignment horizontal="center" vertical="center" shrinkToFit="1"/>
    </xf>
    <xf numFmtId="0" fontId="38" fillId="33" borderId="11" xfId="0" applyFont="1" applyFill="1" applyBorder="1" applyAlignment="1">
      <alignment horizontal="center" vertical="center" shrinkToFit="1"/>
    </xf>
    <xf numFmtId="0" fontId="38" fillId="33" borderId="1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1</xdr:col>
      <xdr:colOff>9525</xdr:colOff>
      <xdr:row>4</xdr:row>
      <xdr:rowOff>19050</xdr:rowOff>
    </xdr:to>
    <xdr:sp>
      <xdr:nvSpPr>
        <xdr:cNvPr id="1" name="直線コネクタ 1"/>
        <xdr:cNvSpPr>
          <a:spLocks/>
        </xdr:cNvSpPr>
      </xdr:nvSpPr>
      <xdr:spPr>
        <a:xfrm>
          <a:off x="38100" y="323850"/>
          <a:ext cx="12668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zoomScalePageLayoutView="0" workbookViewId="0" topLeftCell="A19">
      <selection activeCell="I36" sqref="I36"/>
    </sheetView>
  </sheetViews>
  <sheetFormatPr defaultColWidth="9.140625" defaultRowHeight="15"/>
  <cols>
    <col min="1" max="1" width="19.421875" style="1" customWidth="1"/>
    <col min="2" max="14" width="14.8515625" style="1" customWidth="1"/>
    <col min="15" max="16384" width="9.00390625" style="1" customWidth="1"/>
  </cols>
  <sheetData>
    <row r="1" spans="1:14" ht="24.75" customHeight="1">
      <c r="A1" s="5" t="s">
        <v>38</v>
      </c>
      <c r="B1" s="5"/>
      <c r="C1" s="5"/>
      <c r="D1" s="5"/>
      <c r="E1" s="5"/>
      <c r="F1" s="5"/>
      <c r="G1" s="5"/>
      <c r="H1" s="6"/>
      <c r="I1" s="6"/>
      <c r="J1" s="5" t="s">
        <v>39</v>
      </c>
      <c r="M1" s="30" t="s">
        <v>33</v>
      </c>
      <c r="N1" s="31"/>
    </row>
    <row r="2" spans="1:14" s="8" customFormat="1" ht="17.25">
      <c r="A2" s="7" t="s">
        <v>3</v>
      </c>
      <c r="B2" s="32" t="s">
        <v>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8" customFormat="1" ht="13.5" customHeight="1">
      <c r="A3" s="9"/>
      <c r="B3" s="33" t="s">
        <v>1</v>
      </c>
      <c r="C3" s="34"/>
      <c r="D3" s="35"/>
      <c r="E3" s="33" t="s">
        <v>34</v>
      </c>
      <c r="F3" s="37" t="s">
        <v>37</v>
      </c>
      <c r="G3" s="33" t="s">
        <v>2</v>
      </c>
      <c r="H3" s="34"/>
      <c r="I3" s="34"/>
      <c r="J3" s="35"/>
      <c r="K3" s="33" t="s">
        <v>35</v>
      </c>
      <c r="L3" s="34"/>
      <c r="M3" s="34"/>
      <c r="N3" s="35"/>
    </row>
    <row r="4" spans="1:14" s="8" customFormat="1" ht="17.25">
      <c r="A4" s="10" t="s">
        <v>29</v>
      </c>
      <c r="B4" s="11"/>
      <c r="C4" s="29" t="s">
        <v>30</v>
      </c>
      <c r="D4" s="29" t="s">
        <v>31</v>
      </c>
      <c r="E4" s="36"/>
      <c r="F4" s="38"/>
      <c r="G4" s="28"/>
      <c r="H4" s="29" t="s">
        <v>30</v>
      </c>
      <c r="I4" s="29" t="s">
        <v>31</v>
      </c>
      <c r="J4" s="29" t="s">
        <v>32</v>
      </c>
      <c r="K4" s="28"/>
      <c r="L4" s="29" t="s">
        <v>30</v>
      </c>
      <c r="M4" s="29" t="s">
        <v>31</v>
      </c>
      <c r="N4" s="29" t="s">
        <v>36</v>
      </c>
    </row>
    <row r="5" spans="1:14" s="8" customFormat="1" ht="31.5" customHeight="1">
      <c r="A5" s="12" t="s">
        <v>0</v>
      </c>
      <c r="B5" s="24">
        <f>C5+D5</f>
        <v>1694</v>
      </c>
      <c r="C5" s="13">
        <v>803</v>
      </c>
      <c r="D5" s="13">
        <v>891</v>
      </c>
      <c r="E5" s="13">
        <v>1725</v>
      </c>
      <c r="F5" s="14">
        <f>(B5-E5)/E5</f>
        <v>-0.017971014492753623</v>
      </c>
      <c r="G5" s="13">
        <f>H5+I5</f>
        <v>557</v>
      </c>
      <c r="H5" s="13">
        <v>245</v>
      </c>
      <c r="I5" s="13">
        <v>312</v>
      </c>
      <c r="J5" s="14">
        <f>G5/B5</f>
        <v>0.32880755608028334</v>
      </c>
      <c r="K5" s="13">
        <f>L5+M5</f>
        <v>181</v>
      </c>
      <c r="L5" s="13">
        <v>90</v>
      </c>
      <c r="M5" s="13">
        <v>91</v>
      </c>
      <c r="N5" s="14">
        <f>K5/B5</f>
        <v>0.10684769775678866</v>
      </c>
    </row>
    <row r="6" spans="1:14" s="8" customFormat="1" ht="31.5" customHeight="1">
      <c r="A6" s="15" t="s">
        <v>4</v>
      </c>
      <c r="B6" s="25">
        <f aca="true" t="shared" si="0" ref="B6:B29">C6+D6</f>
        <v>4448</v>
      </c>
      <c r="C6" s="16">
        <v>2244</v>
      </c>
      <c r="D6" s="16">
        <v>2204</v>
      </c>
      <c r="E6" s="16">
        <v>4373</v>
      </c>
      <c r="F6" s="17">
        <f aca="true" t="shared" si="1" ref="F6:F30">(B6-E6)/E6</f>
        <v>0.017150697461696774</v>
      </c>
      <c r="G6" s="16">
        <f aca="true" t="shared" si="2" ref="G6:G29">H6+I6</f>
        <v>1040</v>
      </c>
      <c r="H6" s="16">
        <v>471</v>
      </c>
      <c r="I6" s="16">
        <v>569</v>
      </c>
      <c r="J6" s="17">
        <f aca="true" t="shared" si="3" ref="J6:J30">G6/B6</f>
        <v>0.23381294964028776</v>
      </c>
      <c r="K6" s="16">
        <f aca="true" t="shared" si="4" ref="K6:K29">L6+M6</f>
        <v>590</v>
      </c>
      <c r="L6" s="16">
        <v>273</v>
      </c>
      <c r="M6" s="16">
        <v>317</v>
      </c>
      <c r="N6" s="17">
        <f aca="true" t="shared" si="5" ref="N6:N30">K6/B6</f>
        <v>0.13264388489208634</v>
      </c>
    </row>
    <row r="7" spans="1:14" s="8" customFormat="1" ht="31.5" customHeight="1">
      <c r="A7" s="15" t="s">
        <v>5</v>
      </c>
      <c r="B7" s="25">
        <f t="shared" si="0"/>
        <v>7797</v>
      </c>
      <c r="C7" s="16">
        <v>3934</v>
      </c>
      <c r="D7" s="16">
        <v>3863</v>
      </c>
      <c r="E7" s="16">
        <v>7725</v>
      </c>
      <c r="F7" s="17">
        <f t="shared" si="1"/>
        <v>0.009320388349514564</v>
      </c>
      <c r="G7" s="16">
        <f t="shared" si="2"/>
        <v>1127</v>
      </c>
      <c r="H7" s="16">
        <v>551</v>
      </c>
      <c r="I7" s="16">
        <v>576</v>
      </c>
      <c r="J7" s="17">
        <f t="shared" si="3"/>
        <v>0.14454277286135694</v>
      </c>
      <c r="K7" s="16">
        <f t="shared" si="4"/>
        <v>1556</v>
      </c>
      <c r="L7" s="16">
        <v>802</v>
      </c>
      <c r="M7" s="16">
        <v>754</v>
      </c>
      <c r="N7" s="17">
        <f t="shared" si="5"/>
        <v>0.19956393484673593</v>
      </c>
    </row>
    <row r="8" spans="1:14" s="8" customFormat="1" ht="31.5" customHeight="1">
      <c r="A8" s="15" t="s">
        <v>6</v>
      </c>
      <c r="B8" s="25">
        <f t="shared" si="0"/>
        <v>6437</v>
      </c>
      <c r="C8" s="16">
        <v>3289</v>
      </c>
      <c r="D8" s="16">
        <v>3148</v>
      </c>
      <c r="E8" s="16">
        <v>6401</v>
      </c>
      <c r="F8" s="17">
        <f t="shared" si="1"/>
        <v>0.005624121231057647</v>
      </c>
      <c r="G8" s="16">
        <f t="shared" si="2"/>
        <v>1237</v>
      </c>
      <c r="H8" s="16">
        <v>553</v>
      </c>
      <c r="I8" s="16">
        <v>684</v>
      </c>
      <c r="J8" s="17">
        <f t="shared" si="3"/>
        <v>0.19217026565170112</v>
      </c>
      <c r="K8" s="16">
        <f t="shared" si="4"/>
        <v>1070</v>
      </c>
      <c r="L8" s="16">
        <v>565</v>
      </c>
      <c r="M8" s="16">
        <v>505</v>
      </c>
      <c r="N8" s="17">
        <f t="shared" si="5"/>
        <v>0.1662265030293615</v>
      </c>
    </row>
    <row r="9" spans="1:14" s="8" customFormat="1" ht="31.5" customHeight="1">
      <c r="A9" s="15" t="s">
        <v>7</v>
      </c>
      <c r="B9" s="25">
        <f t="shared" si="0"/>
        <v>2330</v>
      </c>
      <c r="C9" s="16">
        <v>1137</v>
      </c>
      <c r="D9" s="16">
        <v>1193</v>
      </c>
      <c r="E9" s="16">
        <v>2362</v>
      </c>
      <c r="F9" s="17">
        <f t="shared" si="1"/>
        <v>-0.013547840812870448</v>
      </c>
      <c r="G9" s="16">
        <f t="shared" si="2"/>
        <v>764</v>
      </c>
      <c r="H9" s="16">
        <v>319</v>
      </c>
      <c r="I9" s="16">
        <v>445</v>
      </c>
      <c r="J9" s="17">
        <f t="shared" si="3"/>
        <v>0.3278969957081545</v>
      </c>
      <c r="K9" s="16">
        <f t="shared" si="4"/>
        <v>270</v>
      </c>
      <c r="L9" s="16">
        <v>144</v>
      </c>
      <c r="M9" s="16">
        <v>126</v>
      </c>
      <c r="N9" s="17">
        <f t="shared" si="5"/>
        <v>0.11587982832618025</v>
      </c>
    </row>
    <row r="10" spans="1:14" s="8" customFormat="1" ht="31.5" customHeight="1">
      <c r="A10" s="15" t="s">
        <v>8</v>
      </c>
      <c r="B10" s="25">
        <f t="shared" si="0"/>
        <v>843</v>
      </c>
      <c r="C10" s="16">
        <v>401</v>
      </c>
      <c r="D10" s="16">
        <v>442</v>
      </c>
      <c r="E10" s="16">
        <v>858</v>
      </c>
      <c r="F10" s="17">
        <f t="shared" si="1"/>
        <v>-0.017482517482517484</v>
      </c>
      <c r="G10" s="16">
        <f t="shared" si="2"/>
        <v>308</v>
      </c>
      <c r="H10" s="16">
        <v>118</v>
      </c>
      <c r="I10" s="16">
        <v>190</v>
      </c>
      <c r="J10" s="17">
        <f t="shared" si="3"/>
        <v>0.365361803084223</v>
      </c>
      <c r="K10" s="16">
        <f t="shared" si="4"/>
        <v>85</v>
      </c>
      <c r="L10" s="16">
        <v>48</v>
      </c>
      <c r="M10" s="16">
        <v>37</v>
      </c>
      <c r="N10" s="17">
        <f t="shared" si="5"/>
        <v>0.10083036773428232</v>
      </c>
    </row>
    <row r="11" spans="1:14" s="8" customFormat="1" ht="31.5" customHeight="1">
      <c r="A11" s="15" t="s">
        <v>9</v>
      </c>
      <c r="B11" s="25">
        <f t="shared" si="0"/>
        <v>3185</v>
      </c>
      <c r="C11" s="16">
        <v>1654</v>
      </c>
      <c r="D11" s="16">
        <v>1531</v>
      </c>
      <c r="E11" s="16">
        <v>3281</v>
      </c>
      <c r="F11" s="17">
        <f t="shared" si="1"/>
        <v>-0.02925937214263944</v>
      </c>
      <c r="G11" s="16">
        <f t="shared" si="2"/>
        <v>707</v>
      </c>
      <c r="H11" s="16">
        <v>313</v>
      </c>
      <c r="I11" s="16">
        <v>394</v>
      </c>
      <c r="J11" s="17">
        <f t="shared" si="3"/>
        <v>0.22197802197802197</v>
      </c>
      <c r="K11" s="16">
        <f t="shared" si="4"/>
        <v>392</v>
      </c>
      <c r="L11" s="16">
        <v>192</v>
      </c>
      <c r="M11" s="16">
        <v>200</v>
      </c>
      <c r="N11" s="17">
        <f t="shared" si="5"/>
        <v>0.12307692307692308</v>
      </c>
    </row>
    <row r="12" spans="1:14" s="8" customFormat="1" ht="31.5" customHeight="1">
      <c r="A12" s="15" t="s">
        <v>10</v>
      </c>
      <c r="B12" s="25">
        <f t="shared" si="0"/>
        <v>2052</v>
      </c>
      <c r="C12" s="16">
        <v>1083</v>
      </c>
      <c r="D12" s="16">
        <v>969</v>
      </c>
      <c r="E12" s="16">
        <v>2013</v>
      </c>
      <c r="F12" s="17">
        <f t="shared" si="1"/>
        <v>0.019374068554396422</v>
      </c>
      <c r="G12" s="16">
        <f t="shared" si="2"/>
        <v>593</v>
      </c>
      <c r="H12" s="16">
        <v>268</v>
      </c>
      <c r="I12" s="16">
        <v>325</v>
      </c>
      <c r="J12" s="17">
        <f t="shared" si="3"/>
        <v>0.28898635477582846</v>
      </c>
      <c r="K12" s="16">
        <f t="shared" si="4"/>
        <v>260</v>
      </c>
      <c r="L12" s="16">
        <v>132</v>
      </c>
      <c r="M12" s="16">
        <v>128</v>
      </c>
      <c r="N12" s="17">
        <f t="shared" si="5"/>
        <v>0.1267056530214425</v>
      </c>
    </row>
    <row r="13" spans="1:14" s="8" customFormat="1" ht="31.5" customHeight="1">
      <c r="A13" s="15" t="s">
        <v>11</v>
      </c>
      <c r="B13" s="25">
        <f t="shared" si="0"/>
        <v>785</v>
      </c>
      <c r="C13" s="16">
        <v>361</v>
      </c>
      <c r="D13" s="16">
        <v>424</v>
      </c>
      <c r="E13" s="16">
        <v>795</v>
      </c>
      <c r="F13" s="17">
        <f t="shared" si="1"/>
        <v>-0.012578616352201259</v>
      </c>
      <c r="G13" s="16">
        <f t="shared" si="2"/>
        <v>229</v>
      </c>
      <c r="H13" s="16">
        <v>92</v>
      </c>
      <c r="I13" s="16">
        <v>137</v>
      </c>
      <c r="J13" s="17">
        <f t="shared" si="3"/>
        <v>0.2917197452229299</v>
      </c>
      <c r="K13" s="16">
        <f t="shared" si="4"/>
        <v>99</v>
      </c>
      <c r="L13" s="16">
        <v>48</v>
      </c>
      <c r="M13" s="16">
        <v>51</v>
      </c>
      <c r="N13" s="17">
        <f t="shared" si="5"/>
        <v>0.12611464968152866</v>
      </c>
    </row>
    <row r="14" spans="1:14" s="8" customFormat="1" ht="31.5" customHeight="1">
      <c r="A14" s="15" t="s">
        <v>12</v>
      </c>
      <c r="B14" s="25">
        <f t="shared" si="0"/>
        <v>675</v>
      </c>
      <c r="C14" s="16">
        <v>302</v>
      </c>
      <c r="D14" s="16">
        <v>373</v>
      </c>
      <c r="E14" s="16">
        <v>687</v>
      </c>
      <c r="F14" s="17">
        <f t="shared" si="1"/>
        <v>-0.017467248908296942</v>
      </c>
      <c r="G14" s="16">
        <f t="shared" si="2"/>
        <v>285</v>
      </c>
      <c r="H14" s="16">
        <v>117</v>
      </c>
      <c r="I14" s="16">
        <v>168</v>
      </c>
      <c r="J14" s="17">
        <f t="shared" si="3"/>
        <v>0.4222222222222222</v>
      </c>
      <c r="K14" s="16">
        <f t="shared" si="4"/>
        <v>70</v>
      </c>
      <c r="L14" s="16">
        <v>32</v>
      </c>
      <c r="M14" s="16">
        <v>38</v>
      </c>
      <c r="N14" s="17">
        <f t="shared" si="5"/>
        <v>0.1037037037037037</v>
      </c>
    </row>
    <row r="15" spans="1:14" s="8" customFormat="1" ht="31.5" customHeight="1">
      <c r="A15" s="15" t="s">
        <v>13</v>
      </c>
      <c r="B15" s="25">
        <f t="shared" si="0"/>
        <v>3541</v>
      </c>
      <c r="C15" s="16">
        <v>1777</v>
      </c>
      <c r="D15" s="16">
        <v>1764</v>
      </c>
      <c r="E15" s="16">
        <v>3524</v>
      </c>
      <c r="F15" s="17">
        <f t="shared" si="1"/>
        <v>0.004824063564131668</v>
      </c>
      <c r="G15" s="16">
        <f t="shared" si="2"/>
        <v>668</v>
      </c>
      <c r="H15" s="16">
        <v>305</v>
      </c>
      <c r="I15" s="16">
        <v>363</v>
      </c>
      <c r="J15" s="17">
        <f t="shared" si="3"/>
        <v>0.18864727478113527</v>
      </c>
      <c r="K15" s="16">
        <f t="shared" si="4"/>
        <v>661</v>
      </c>
      <c r="L15" s="16">
        <v>337</v>
      </c>
      <c r="M15" s="16">
        <v>324</v>
      </c>
      <c r="N15" s="17">
        <f t="shared" si="5"/>
        <v>0.18667043208133297</v>
      </c>
    </row>
    <row r="16" spans="1:14" s="8" customFormat="1" ht="31.5" customHeight="1">
      <c r="A16" s="15" t="s">
        <v>14</v>
      </c>
      <c r="B16" s="25">
        <f t="shared" si="0"/>
        <v>812</v>
      </c>
      <c r="C16" s="16">
        <v>396</v>
      </c>
      <c r="D16" s="16">
        <v>416</v>
      </c>
      <c r="E16" s="16">
        <v>818</v>
      </c>
      <c r="F16" s="17">
        <f t="shared" si="1"/>
        <v>-0.007334963325183374</v>
      </c>
      <c r="G16" s="16">
        <f t="shared" si="2"/>
        <v>182</v>
      </c>
      <c r="H16" s="16">
        <v>76</v>
      </c>
      <c r="I16" s="16">
        <v>106</v>
      </c>
      <c r="J16" s="17">
        <f t="shared" si="3"/>
        <v>0.22413793103448276</v>
      </c>
      <c r="K16" s="16">
        <f t="shared" si="4"/>
        <v>108</v>
      </c>
      <c r="L16" s="16">
        <v>43</v>
      </c>
      <c r="M16" s="16">
        <v>65</v>
      </c>
      <c r="N16" s="17">
        <f t="shared" si="5"/>
        <v>0.1330049261083744</v>
      </c>
    </row>
    <row r="17" spans="1:14" s="8" customFormat="1" ht="31.5" customHeight="1">
      <c r="A17" s="15" t="s">
        <v>15</v>
      </c>
      <c r="B17" s="25">
        <f t="shared" si="0"/>
        <v>1835</v>
      </c>
      <c r="C17" s="16">
        <v>881</v>
      </c>
      <c r="D17" s="16">
        <v>954</v>
      </c>
      <c r="E17" s="16">
        <v>1862</v>
      </c>
      <c r="F17" s="17">
        <f t="shared" si="1"/>
        <v>-0.014500537056928034</v>
      </c>
      <c r="G17" s="16">
        <f t="shared" si="2"/>
        <v>593</v>
      </c>
      <c r="H17" s="16">
        <v>250</v>
      </c>
      <c r="I17" s="16">
        <v>343</v>
      </c>
      <c r="J17" s="17">
        <f t="shared" si="3"/>
        <v>0.3231607629427793</v>
      </c>
      <c r="K17" s="16">
        <f t="shared" si="4"/>
        <v>216</v>
      </c>
      <c r="L17" s="16">
        <v>110</v>
      </c>
      <c r="M17" s="16">
        <v>106</v>
      </c>
      <c r="N17" s="17">
        <f t="shared" si="5"/>
        <v>0.11771117166212534</v>
      </c>
    </row>
    <row r="18" spans="1:14" s="8" customFormat="1" ht="31.5" customHeight="1">
      <c r="A18" s="15" t="s">
        <v>16</v>
      </c>
      <c r="B18" s="25">
        <f t="shared" si="0"/>
        <v>1218</v>
      </c>
      <c r="C18" s="16">
        <v>593</v>
      </c>
      <c r="D18" s="16">
        <v>625</v>
      </c>
      <c r="E18" s="16">
        <v>1236</v>
      </c>
      <c r="F18" s="17">
        <f t="shared" si="1"/>
        <v>-0.014563106796116505</v>
      </c>
      <c r="G18" s="16">
        <f t="shared" si="2"/>
        <v>331</v>
      </c>
      <c r="H18" s="16">
        <v>143</v>
      </c>
      <c r="I18" s="16">
        <v>188</v>
      </c>
      <c r="J18" s="17">
        <f t="shared" si="3"/>
        <v>0.2717569786535304</v>
      </c>
      <c r="K18" s="16">
        <f t="shared" si="4"/>
        <v>177</v>
      </c>
      <c r="L18" s="16">
        <v>85</v>
      </c>
      <c r="M18" s="16">
        <v>92</v>
      </c>
      <c r="N18" s="17">
        <f t="shared" si="5"/>
        <v>0.14532019704433496</v>
      </c>
    </row>
    <row r="19" spans="1:14" s="8" customFormat="1" ht="31.5" customHeight="1">
      <c r="A19" s="15" t="s">
        <v>17</v>
      </c>
      <c r="B19" s="25">
        <f t="shared" si="0"/>
        <v>3023</v>
      </c>
      <c r="C19" s="16">
        <v>1538</v>
      </c>
      <c r="D19" s="16">
        <v>1485</v>
      </c>
      <c r="E19" s="16">
        <v>3025</v>
      </c>
      <c r="F19" s="17">
        <f t="shared" si="1"/>
        <v>-0.0006611570247933885</v>
      </c>
      <c r="G19" s="16">
        <f t="shared" si="2"/>
        <v>760</v>
      </c>
      <c r="H19" s="16">
        <v>332</v>
      </c>
      <c r="I19" s="16">
        <v>428</v>
      </c>
      <c r="J19" s="17">
        <f t="shared" si="3"/>
        <v>0.2514058881905392</v>
      </c>
      <c r="K19" s="16">
        <f t="shared" si="4"/>
        <v>385</v>
      </c>
      <c r="L19" s="16">
        <v>205</v>
      </c>
      <c r="M19" s="16">
        <v>180</v>
      </c>
      <c r="N19" s="17">
        <f t="shared" si="5"/>
        <v>0.12735693020178632</v>
      </c>
    </row>
    <row r="20" spans="1:14" s="8" customFormat="1" ht="31.5" customHeight="1">
      <c r="A20" s="15" t="s">
        <v>18</v>
      </c>
      <c r="B20" s="25">
        <f t="shared" si="0"/>
        <v>1657</v>
      </c>
      <c r="C20" s="16">
        <v>815</v>
      </c>
      <c r="D20" s="16">
        <v>842</v>
      </c>
      <c r="E20" s="16">
        <v>1631</v>
      </c>
      <c r="F20" s="17">
        <f t="shared" si="1"/>
        <v>0.01594114040465972</v>
      </c>
      <c r="G20" s="16">
        <f t="shared" si="2"/>
        <v>478</v>
      </c>
      <c r="H20" s="16">
        <v>212</v>
      </c>
      <c r="I20" s="16">
        <v>266</v>
      </c>
      <c r="J20" s="17">
        <f t="shared" si="3"/>
        <v>0.2884731442365721</v>
      </c>
      <c r="K20" s="16">
        <f t="shared" si="4"/>
        <v>204</v>
      </c>
      <c r="L20" s="16">
        <v>108</v>
      </c>
      <c r="M20" s="16">
        <v>96</v>
      </c>
      <c r="N20" s="17">
        <f t="shared" si="5"/>
        <v>0.12311406155703078</v>
      </c>
    </row>
    <row r="21" spans="1:14" s="8" customFormat="1" ht="31.5" customHeight="1">
      <c r="A21" s="15" t="s">
        <v>19</v>
      </c>
      <c r="B21" s="25">
        <f t="shared" si="0"/>
        <v>741</v>
      </c>
      <c r="C21" s="16">
        <v>356</v>
      </c>
      <c r="D21" s="16">
        <v>385</v>
      </c>
      <c r="E21" s="16">
        <v>746</v>
      </c>
      <c r="F21" s="17">
        <f t="shared" si="1"/>
        <v>-0.006702412868632708</v>
      </c>
      <c r="G21" s="16">
        <f t="shared" si="2"/>
        <v>234</v>
      </c>
      <c r="H21" s="16">
        <v>110</v>
      </c>
      <c r="I21" s="16">
        <v>124</v>
      </c>
      <c r="J21" s="17">
        <f t="shared" si="3"/>
        <v>0.3157894736842105</v>
      </c>
      <c r="K21" s="16">
        <f t="shared" si="4"/>
        <v>75</v>
      </c>
      <c r="L21" s="16">
        <v>27</v>
      </c>
      <c r="M21" s="16">
        <v>48</v>
      </c>
      <c r="N21" s="17">
        <f t="shared" si="5"/>
        <v>0.10121457489878542</v>
      </c>
    </row>
    <row r="22" spans="1:14" s="8" customFormat="1" ht="31.5" customHeight="1">
      <c r="A22" s="15" t="s">
        <v>20</v>
      </c>
      <c r="B22" s="25">
        <f t="shared" si="0"/>
        <v>931</v>
      </c>
      <c r="C22" s="16">
        <v>452</v>
      </c>
      <c r="D22" s="16">
        <v>479</v>
      </c>
      <c r="E22" s="16">
        <v>947</v>
      </c>
      <c r="F22" s="17">
        <f t="shared" si="1"/>
        <v>-0.01689545934530095</v>
      </c>
      <c r="G22" s="16">
        <f t="shared" si="2"/>
        <v>281</v>
      </c>
      <c r="H22" s="16">
        <v>118</v>
      </c>
      <c r="I22" s="16">
        <v>163</v>
      </c>
      <c r="J22" s="17">
        <f t="shared" si="3"/>
        <v>0.30182599355531686</v>
      </c>
      <c r="K22" s="16">
        <f t="shared" si="4"/>
        <v>108</v>
      </c>
      <c r="L22" s="16">
        <v>55</v>
      </c>
      <c r="M22" s="16">
        <v>53</v>
      </c>
      <c r="N22" s="17">
        <f t="shared" si="5"/>
        <v>0.11600429645542427</v>
      </c>
    </row>
    <row r="23" spans="1:14" s="8" customFormat="1" ht="31.5" customHeight="1">
      <c r="A23" s="15" t="s">
        <v>21</v>
      </c>
      <c r="B23" s="25">
        <f t="shared" si="0"/>
        <v>1075</v>
      </c>
      <c r="C23" s="16">
        <v>549</v>
      </c>
      <c r="D23" s="16">
        <v>526</v>
      </c>
      <c r="E23" s="16">
        <v>1106</v>
      </c>
      <c r="F23" s="17">
        <f t="shared" si="1"/>
        <v>-0.02802893309222423</v>
      </c>
      <c r="G23" s="16">
        <f t="shared" si="2"/>
        <v>367</v>
      </c>
      <c r="H23" s="16">
        <v>166</v>
      </c>
      <c r="I23" s="16">
        <v>201</v>
      </c>
      <c r="J23" s="17">
        <f t="shared" si="3"/>
        <v>0.3413953488372093</v>
      </c>
      <c r="K23" s="16">
        <f t="shared" si="4"/>
        <v>115</v>
      </c>
      <c r="L23" s="16">
        <v>64</v>
      </c>
      <c r="M23" s="16">
        <v>51</v>
      </c>
      <c r="N23" s="17">
        <f t="shared" si="5"/>
        <v>0.10697674418604651</v>
      </c>
    </row>
    <row r="24" spans="1:14" s="8" customFormat="1" ht="31.5" customHeight="1">
      <c r="A24" s="15" t="s">
        <v>22</v>
      </c>
      <c r="B24" s="25">
        <f t="shared" si="0"/>
        <v>532</v>
      </c>
      <c r="C24" s="16">
        <v>264</v>
      </c>
      <c r="D24" s="16">
        <v>268</v>
      </c>
      <c r="E24" s="16">
        <v>550</v>
      </c>
      <c r="F24" s="17">
        <f t="shared" si="1"/>
        <v>-0.03272727272727273</v>
      </c>
      <c r="G24" s="16">
        <f t="shared" si="2"/>
        <v>200</v>
      </c>
      <c r="H24" s="16">
        <v>83</v>
      </c>
      <c r="I24" s="16">
        <v>117</v>
      </c>
      <c r="J24" s="17">
        <f t="shared" si="3"/>
        <v>0.37593984962406013</v>
      </c>
      <c r="K24" s="16">
        <f t="shared" si="4"/>
        <v>38</v>
      </c>
      <c r="L24" s="16">
        <v>23</v>
      </c>
      <c r="M24" s="16">
        <v>15</v>
      </c>
      <c r="N24" s="17">
        <f t="shared" si="5"/>
        <v>0.07142857142857142</v>
      </c>
    </row>
    <row r="25" spans="1:14" s="8" customFormat="1" ht="31.5" customHeight="1">
      <c r="A25" s="15" t="s">
        <v>23</v>
      </c>
      <c r="B25" s="25">
        <f t="shared" si="0"/>
        <v>1321</v>
      </c>
      <c r="C25" s="16">
        <v>714</v>
      </c>
      <c r="D25" s="16">
        <v>607</v>
      </c>
      <c r="E25" s="16">
        <v>1269</v>
      </c>
      <c r="F25" s="17">
        <f t="shared" si="1"/>
        <v>0.04097714736012608</v>
      </c>
      <c r="G25" s="16">
        <f t="shared" si="2"/>
        <v>305</v>
      </c>
      <c r="H25" s="16">
        <v>144</v>
      </c>
      <c r="I25" s="16">
        <v>161</v>
      </c>
      <c r="J25" s="17">
        <f t="shared" si="3"/>
        <v>0.23088569265707798</v>
      </c>
      <c r="K25" s="16">
        <f t="shared" si="4"/>
        <v>180</v>
      </c>
      <c r="L25" s="16">
        <v>100</v>
      </c>
      <c r="M25" s="16">
        <v>80</v>
      </c>
      <c r="N25" s="17">
        <f t="shared" si="5"/>
        <v>0.13626040878122633</v>
      </c>
    </row>
    <row r="26" spans="1:14" s="8" customFormat="1" ht="31.5" customHeight="1">
      <c r="A26" s="15" t="s">
        <v>24</v>
      </c>
      <c r="B26" s="25">
        <f t="shared" si="0"/>
        <v>845</v>
      </c>
      <c r="C26" s="16">
        <v>418</v>
      </c>
      <c r="D26" s="16">
        <v>427</v>
      </c>
      <c r="E26" s="16">
        <v>832</v>
      </c>
      <c r="F26" s="17">
        <f t="shared" si="1"/>
        <v>0.015625</v>
      </c>
      <c r="G26" s="16">
        <f t="shared" si="2"/>
        <v>209</v>
      </c>
      <c r="H26" s="16">
        <v>94</v>
      </c>
      <c r="I26" s="16">
        <v>115</v>
      </c>
      <c r="J26" s="17">
        <f t="shared" si="3"/>
        <v>0.24733727810650888</v>
      </c>
      <c r="K26" s="16">
        <f t="shared" si="4"/>
        <v>90</v>
      </c>
      <c r="L26" s="16">
        <v>46</v>
      </c>
      <c r="M26" s="16">
        <v>44</v>
      </c>
      <c r="N26" s="17">
        <f t="shared" si="5"/>
        <v>0.10650887573964497</v>
      </c>
    </row>
    <row r="27" spans="1:14" s="8" customFormat="1" ht="31.5" customHeight="1">
      <c r="A27" s="15" t="s">
        <v>25</v>
      </c>
      <c r="B27" s="25">
        <f t="shared" si="0"/>
        <v>1050</v>
      </c>
      <c r="C27" s="16">
        <v>473</v>
      </c>
      <c r="D27" s="16">
        <v>577</v>
      </c>
      <c r="E27" s="16">
        <v>1067</v>
      </c>
      <c r="F27" s="17">
        <f t="shared" si="1"/>
        <v>-0.015932521087160263</v>
      </c>
      <c r="G27" s="16">
        <f t="shared" si="2"/>
        <v>406</v>
      </c>
      <c r="H27" s="16">
        <v>174</v>
      </c>
      <c r="I27" s="16">
        <v>232</v>
      </c>
      <c r="J27" s="17">
        <f t="shared" si="3"/>
        <v>0.38666666666666666</v>
      </c>
      <c r="K27" s="16">
        <f t="shared" si="4"/>
        <v>90</v>
      </c>
      <c r="L27" s="16">
        <v>36</v>
      </c>
      <c r="M27" s="16">
        <v>54</v>
      </c>
      <c r="N27" s="17">
        <f t="shared" si="5"/>
        <v>0.08571428571428572</v>
      </c>
    </row>
    <row r="28" spans="1:14" s="8" customFormat="1" ht="31.5" customHeight="1">
      <c r="A28" s="15" t="s">
        <v>26</v>
      </c>
      <c r="B28" s="25">
        <f t="shared" si="0"/>
        <v>297</v>
      </c>
      <c r="C28" s="16">
        <v>119</v>
      </c>
      <c r="D28" s="16">
        <v>178</v>
      </c>
      <c r="E28" s="16">
        <v>317</v>
      </c>
      <c r="F28" s="17">
        <f t="shared" si="1"/>
        <v>-0.06309148264984227</v>
      </c>
      <c r="G28" s="16">
        <f t="shared" si="2"/>
        <v>147</v>
      </c>
      <c r="H28" s="16">
        <v>49</v>
      </c>
      <c r="I28" s="16">
        <v>98</v>
      </c>
      <c r="J28" s="17">
        <f t="shared" si="3"/>
        <v>0.494949494949495</v>
      </c>
      <c r="K28" s="16">
        <f t="shared" si="4"/>
        <v>13</v>
      </c>
      <c r="L28" s="16">
        <v>7</v>
      </c>
      <c r="M28" s="16">
        <v>6</v>
      </c>
      <c r="N28" s="17">
        <f t="shared" si="5"/>
        <v>0.04377104377104377</v>
      </c>
    </row>
    <row r="29" spans="1:14" s="8" customFormat="1" ht="31.5" customHeight="1">
      <c r="A29" s="18" t="s">
        <v>27</v>
      </c>
      <c r="B29" s="26">
        <f t="shared" si="0"/>
        <v>868</v>
      </c>
      <c r="C29" s="19">
        <v>424</v>
      </c>
      <c r="D29" s="19">
        <v>444</v>
      </c>
      <c r="E29" s="19">
        <v>867</v>
      </c>
      <c r="F29" s="20">
        <f t="shared" si="1"/>
        <v>0.0011534025374855825</v>
      </c>
      <c r="G29" s="19">
        <f t="shared" si="2"/>
        <v>224</v>
      </c>
      <c r="H29" s="19">
        <v>107</v>
      </c>
      <c r="I29" s="19">
        <v>117</v>
      </c>
      <c r="J29" s="20">
        <f t="shared" si="3"/>
        <v>0.25806451612903225</v>
      </c>
      <c r="K29" s="19">
        <f t="shared" si="4"/>
        <v>108</v>
      </c>
      <c r="L29" s="19">
        <v>53</v>
      </c>
      <c r="M29" s="19">
        <v>55</v>
      </c>
      <c r="N29" s="20">
        <f t="shared" si="5"/>
        <v>0.12442396313364056</v>
      </c>
    </row>
    <row r="30" spans="1:14" s="8" customFormat="1" ht="31.5" customHeight="1">
      <c r="A30" s="29" t="s">
        <v>28</v>
      </c>
      <c r="B30" s="21">
        <f>SUM(B5:B29)</f>
        <v>49992</v>
      </c>
      <c r="C30" s="22">
        <f>SUM(C5:C29)</f>
        <v>24977</v>
      </c>
      <c r="D30" s="22">
        <f>SUM(D5:D29)</f>
        <v>25015</v>
      </c>
      <c r="E30" s="22">
        <f>SUM(E5:E29)</f>
        <v>50017</v>
      </c>
      <c r="F30" s="27">
        <f t="shared" si="1"/>
        <v>-0.0004998300577803547</v>
      </c>
      <c r="G30" s="22">
        <f>SUM(G5:G29)</f>
        <v>12232</v>
      </c>
      <c r="H30" s="22">
        <f>SUM(H5:H29)</f>
        <v>5410</v>
      </c>
      <c r="I30" s="22">
        <f>SUM(I5:I29)</f>
        <v>6822</v>
      </c>
      <c r="J30" s="23">
        <f t="shared" si="3"/>
        <v>0.2446791486637862</v>
      </c>
      <c r="K30" s="22">
        <f>SUM(K5:K29)</f>
        <v>7141</v>
      </c>
      <c r="L30" s="22">
        <f>SUM(L5:L29)</f>
        <v>3625</v>
      </c>
      <c r="M30" s="22">
        <f>SUM(M5:M29)</f>
        <v>3516</v>
      </c>
      <c r="N30" s="23">
        <f t="shared" si="5"/>
        <v>0.14284285485677709</v>
      </c>
    </row>
    <row r="31" spans="2:14" ht="20.25" customHeight="1">
      <c r="B31" s="3"/>
      <c r="C31" s="3"/>
      <c r="D31" s="3"/>
      <c r="E31" s="3"/>
      <c r="F31" s="3"/>
      <c r="G31" s="2"/>
      <c r="H31" s="2"/>
      <c r="I31" s="2"/>
      <c r="J31" s="4"/>
      <c r="K31" s="2"/>
      <c r="L31" s="4"/>
      <c r="M31" s="2"/>
      <c r="N31" s="4"/>
    </row>
    <row r="32" spans="2:14" ht="20.25" customHeight="1">
      <c r="B32" s="3"/>
      <c r="C32" s="3"/>
      <c r="D32" s="3"/>
      <c r="E32" s="3"/>
      <c r="F32" s="3"/>
      <c r="G32" s="2"/>
      <c r="H32" s="2"/>
      <c r="I32" s="2"/>
      <c r="J32" s="4"/>
      <c r="K32" s="2"/>
      <c r="L32" s="4"/>
      <c r="M32" s="2"/>
      <c r="N32" s="4"/>
    </row>
    <row r="33" spans="2:14" ht="20.25" customHeight="1">
      <c r="B33" s="3"/>
      <c r="C33" s="3"/>
      <c r="D33" s="3"/>
      <c r="E33" s="3"/>
      <c r="F33" s="3"/>
      <c r="G33" s="2"/>
      <c r="H33" s="2"/>
      <c r="I33" s="2"/>
      <c r="J33" s="4"/>
      <c r="K33" s="2"/>
      <c r="L33" s="4"/>
      <c r="M33" s="2"/>
      <c r="N33" s="4"/>
    </row>
  </sheetData>
  <sheetProtection/>
  <mergeCells count="7">
    <mergeCell ref="M1:N1"/>
    <mergeCell ref="B2:N2"/>
    <mergeCell ref="B3:D3"/>
    <mergeCell ref="E3:E4"/>
    <mergeCell ref="F3:F4"/>
    <mergeCell ref="G3:J3"/>
    <mergeCell ref="K3:N3"/>
  </mergeCells>
  <printOptions/>
  <pageMargins left="1.11" right="0.7086614173228347" top="0.7480314960629921" bottom="0.45" header="0.31496062992125984" footer="0.24"/>
  <pageSetup horizontalDpi="600" verticalDpi="6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2016-05-31T23:44:08Z</dcterms:modified>
  <cp:category/>
  <cp:version/>
  <cp:contentType/>
  <cp:contentStatus/>
</cp:coreProperties>
</file>