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２５地区別データ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<sst xmlns="http://schemas.openxmlformats.org/spreadsheetml/2006/main" count="45" uniqueCount="41">
  <si>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昼生地区</t>
  </si>
  <si>
    <t>総人口</t>
  </si>
  <si>
    <t>65歳以上</t>
  </si>
  <si>
    <t>人口</t>
  </si>
  <si>
    <t>井田川地区南</t>
  </si>
  <si>
    <t>井田川地区北</t>
  </si>
  <si>
    <t>川崎地区</t>
  </si>
  <si>
    <t>野登地区</t>
  </si>
  <si>
    <t>白川地区</t>
  </si>
  <si>
    <t>神辺地区</t>
  </si>
  <si>
    <t>野村地区</t>
  </si>
  <si>
    <t>城東地区</t>
  </si>
  <si>
    <t>城西地区</t>
  </si>
  <si>
    <t>城北地区</t>
  </si>
  <si>
    <t>御幸地区</t>
  </si>
  <si>
    <t>本町地区</t>
  </si>
  <si>
    <t>北東地区</t>
  </si>
  <si>
    <t>東部地区</t>
  </si>
  <si>
    <t>天神・和賀地区</t>
  </si>
  <si>
    <t>南部地区</t>
  </si>
  <si>
    <t>新所地区</t>
  </si>
  <si>
    <t>関中央地区</t>
  </si>
  <si>
    <t>木崎地区</t>
  </si>
  <si>
    <t>北部地区</t>
  </si>
  <si>
    <t>関南部地区</t>
  </si>
  <si>
    <t>加太地区</t>
  </si>
  <si>
    <t>坂下地区</t>
  </si>
  <si>
    <t>泉ヶ丘・富士ハイツ地区</t>
  </si>
  <si>
    <t>合計</t>
  </si>
  <si>
    <t>地区名</t>
  </si>
  <si>
    <t>男</t>
  </si>
  <si>
    <t>女</t>
  </si>
  <si>
    <t>地区別人口データ(平成２５年度）</t>
  </si>
  <si>
    <t>65歳以上／総人口</t>
  </si>
  <si>
    <t>基準日：平成２５年１０月１日</t>
  </si>
  <si>
    <t>市民文化部地域づくり支援室作成</t>
  </si>
  <si>
    <t>前年総人口</t>
  </si>
  <si>
    <t>女</t>
  </si>
  <si>
    <t>14歳以下</t>
  </si>
  <si>
    <t>14歳以下／総人口</t>
  </si>
  <si>
    <t>対前年増加率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</si>
</sst>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&quot;人&quot;"/>
    <numFmt numFmtId="177" formatCode="#,##0&quot;人&quot;"/>
    <numFmt numFmtId="178" formatCode="0.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37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8" fillId="33" borderId="11" xfId="0" applyFont="1" applyFill="1" applyBorder="1" applyAlignment="1">
      <alignment horizontal="right" vertical="center" shrinkToFit="1"/>
    </xf>
    <xf numFmtId="0" fontId="38" fillId="0" borderId="0" xfId="0" applyFont="1" applyAlignment="1">
      <alignment horizontal="center" vertical="center" shrinkToFit="1"/>
    </xf>
    <xf numFmtId="0" fontId="38" fillId="33" borderId="12" xfId="0" applyFont="1" applyFill="1" applyBorder="1" applyAlignment="1">
      <alignment horizontal="center" vertical="center" shrinkToFit="1"/>
    </xf>
    <xf numFmtId="0" fontId="38" fillId="33" borderId="13" xfId="0" applyFont="1" applyFill="1" applyBorder="1" applyAlignment="1">
      <alignment horizontal="left" vertical="center" shrinkToFit="1"/>
    </xf>
    <xf numFmtId="0" fontId="38" fillId="33" borderId="14" xfId="0" applyFont="1" applyFill="1" applyBorder="1" applyAlignment="1">
      <alignment vertical="center" shrinkToFit="1"/>
    </xf>
    <xf numFmtId="0" fontId="38" fillId="33" borderId="15" xfId="0" applyFont="1" applyFill="1" applyBorder="1" applyAlignment="1">
      <alignment horizontal="center" vertical="center" shrinkToFit="1"/>
    </xf>
    <xf numFmtId="0" fontId="38" fillId="33" borderId="13" xfId="0" applyFont="1" applyFill="1" applyBorder="1" applyAlignment="1">
      <alignment horizontal="center" vertical="center" shrinkToFit="1"/>
    </xf>
    <xf numFmtId="0" fontId="38" fillId="33" borderId="16" xfId="0" applyFont="1" applyFill="1" applyBorder="1" applyAlignment="1">
      <alignment horizontal="center" vertical="center" shrinkToFit="1"/>
    </xf>
    <xf numFmtId="177" fontId="38" fillId="0" borderId="16" xfId="0" applyNumberFormat="1" applyFont="1" applyBorder="1" applyAlignment="1">
      <alignment horizontal="center" vertical="center" shrinkToFit="1"/>
    </xf>
    <xf numFmtId="178" fontId="38" fillId="0" borderId="16" xfId="0" applyNumberFormat="1" applyFont="1" applyBorder="1" applyAlignment="1">
      <alignment horizontal="center" vertical="center" shrinkToFit="1"/>
    </xf>
    <xf numFmtId="0" fontId="38" fillId="33" borderId="17" xfId="0" applyFont="1" applyFill="1" applyBorder="1" applyAlignment="1">
      <alignment horizontal="center" vertical="center" shrinkToFit="1"/>
    </xf>
    <xf numFmtId="177" fontId="38" fillId="0" borderId="17" xfId="0" applyNumberFormat="1" applyFont="1" applyBorder="1" applyAlignment="1">
      <alignment horizontal="center" vertical="center" shrinkToFit="1"/>
    </xf>
    <xf numFmtId="178" fontId="38" fillId="0" borderId="17" xfId="0" applyNumberFormat="1" applyFont="1" applyBorder="1" applyAlignment="1">
      <alignment horizontal="center" vertical="center" shrinkToFit="1"/>
    </xf>
    <xf numFmtId="0" fontId="38" fillId="33" borderId="18" xfId="0" applyFont="1" applyFill="1" applyBorder="1" applyAlignment="1">
      <alignment horizontal="center" vertical="center" shrinkToFit="1"/>
    </xf>
    <xf numFmtId="177" fontId="38" fillId="0" borderId="18" xfId="0" applyNumberFormat="1" applyFont="1" applyBorder="1" applyAlignment="1">
      <alignment horizontal="center" vertical="center" shrinkToFit="1"/>
    </xf>
    <xf numFmtId="178" fontId="38" fillId="0" borderId="18" xfId="0" applyNumberFormat="1" applyFont="1" applyBorder="1" applyAlignment="1">
      <alignment horizontal="center" vertical="center" shrinkToFit="1"/>
    </xf>
    <xf numFmtId="177" fontId="38" fillId="0" borderId="19" xfId="0" applyNumberFormat="1" applyFont="1" applyBorder="1" applyAlignment="1">
      <alignment horizontal="center" vertical="center" shrinkToFit="1"/>
    </xf>
    <xf numFmtId="177" fontId="38" fillId="0" borderId="15" xfId="0" applyNumberFormat="1" applyFont="1" applyBorder="1" applyAlignment="1">
      <alignment horizontal="center" vertical="center" shrinkToFit="1"/>
    </xf>
    <xf numFmtId="178" fontId="38" fillId="0" borderId="15" xfId="0" applyNumberFormat="1" applyFont="1" applyBorder="1" applyAlignment="1">
      <alignment horizontal="center" vertical="center" shrinkToFit="1"/>
    </xf>
    <xf numFmtId="177" fontId="38" fillId="0" borderId="20" xfId="0" applyNumberFormat="1" applyFont="1" applyBorder="1" applyAlignment="1">
      <alignment horizontal="center" vertical="center" shrinkToFit="1"/>
    </xf>
    <xf numFmtId="177" fontId="38" fillId="0" borderId="21" xfId="0" applyNumberFormat="1" applyFont="1" applyBorder="1" applyAlignment="1">
      <alignment horizontal="center" vertical="center" shrinkToFit="1"/>
    </xf>
    <xf numFmtId="177" fontId="38" fillId="0" borderId="22" xfId="0" applyNumberFormat="1" applyFont="1" applyBorder="1" applyAlignment="1">
      <alignment horizontal="center" vertical="center" shrinkToFit="1"/>
    </xf>
    <xf numFmtId="0" fontId="38" fillId="33" borderId="15" xfId="0" applyFont="1" applyFill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8" fillId="33" borderId="23" xfId="0" applyFont="1" applyFill="1" applyBorder="1" applyAlignment="1">
      <alignment horizontal="center" vertical="center" shrinkToFit="1"/>
    </xf>
    <xf numFmtId="0" fontId="38" fillId="33" borderId="14" xfId="0" applyFont="1" applyFill="1" applyBorder="1" applyAlignment="1">
      <alignment horizontal="center" vertical="center" shrinkToFit="1"/>
    </xf>
    <xf numFmtId="0" fontId="38" fillId="33" borderId="11" xfId="0" applyFont="1" applyFill="1" applyBorder="1" applyAlignment="1">
      <alignment horizontal="center" vertical="center" shrinkToFit="1"/>
    </xf>
    <xf numFmtId="0" fontId="38" fillId="33" borderId="13" xfId="0" applyFont="1" applyFill="1" applyBorder="1" applyAlignment="1">
      <alignment horizontal="center" vertical="center" shrinkToFit="1"/>
    </xf>
    <xf numFmtId="0" fontId="38" fillId="33" borderId="24" xfId="0" applyFont="1" applyFill="1" applyBorder="1" applyAlignment="1">
      <alignment horizontal="center" vertical="center" shrinkToFit="1"/>
    </xf>
    <xf numFmtId="0" fontId="38" fillId="33" borderId="25" xfId="0" applyFont="1" applyFill="1" applyBorder="1" applyAlignment="1">
      <alignment horizontal="center" vertical="center" shrinkToFit="1"/>
    </xf>
    <xf numFmtId="0" fontId="38" fillId="33" borderId="15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1</xdr:col>
      <xdr:colOff>9525</xdr:colOff>
      <xdr:row>4</xdr:row>
      <xdr:rowOff>19050</xdr:rowOff>
    </xdr:to>
    <xdr:sp>
      <xdr:nvSpPr>
        <xdr:cNvPr id="1" name="直線コネクタ 2"/>
        <xdr:cNvSpPr>
          <a:spLocks/>
        </xdr:cNvSpPr>
      </xdr:nvSpPr>
      <xdr:spPr>
        <a:xfrm>
          <a:off x="38100" y="323850"/>
          <a:ext cx="12668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75" zoomScaleNormal="75" zoomScalePageLayoutView="0" workbookViewId="0" topLeftCell="A1">
      <selection activeCell="F5" sqref="F5"/>
    </sheetView>
  </sheetViews>
  <sheetFormatPr defaultColWidth="9.140625" defaultRowHeight="15"/>
  <cols>
    <col min="1" max="1" width="19.421875" style="1" customWidth="1"/>
    <col min="2" max="14" width="14.8515625" style="1" customWidth="1"/>
    <col min="15" max="16384" width="9.00390625" style="1" customWidth="1"/>
  </cols>
  <sheetData>
    <row r="1" spans="1:14" ht="24.75" customHeight="1">
      <c r="A1" s="5" t="s">
        <v>32</v>
      </c>
      <c r="B1" s="5"/>
      <c r="C1" s="5"/>
      <c r="D1" s="5"/>
      <c r="E1" s="5"/>
      <c r="F1" s="5"/>
      <c r="G1" s="5"/>
      <c r="H1" s="6"/>
      <c r="I1" s="6"/>
      <c r="J1" s="5" t="s">
        <v>34</v>
      </c>
      <c r="M1" s="30" t="s">
        <v>35</v>
      </c>
      <c r="N1" s="31"/>
    </row>
    <row r="2" spans="1:14" s="8" customFormat="1" ht="17.25">
      <c r="A2" s="7" t="s">
        <v>3</v>
      </c>
      <c r="B2" s="38" t="s">
        <v>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8" customFormat="1" ht="13.5" customHeight="1">
      <c r="A3" s="9"/>
      <c r="B3" s="32" t="s">
        <v>1</v>
      </c>
      <c r="C3" s="36"/>
      <c r="D3" s="37"/>
      <c r="E3" s="32" t="s">
        <v>36</v>
      </c>
      <c r="F3" s="34" t="s">
        <v>40</v>
      </c>
      <c r="G3" s="32" t="s">
        <v>2</v>
      </c>
      <c r="H3" s="36"/>
      <c r="I3" s="36"/>
      <c r="J3" s="37"/>
      <c r="K3" s="32" t="s">
        <v>38</v>
      </c>
      <c r="L3" s="36"/>
      <c r="M3" s="36"/>
      <c r="N3" s="37"/>
    </row>
    <row r="4" spans="1:14" s="8" customFormat="1" ht="17.25">
      <c r="A4" s="10" t="s">
        <v>29</v>
      </c>
      <c r="B4" s="11"/>
      <c r="C4" s="12" t="s">
        <v>30</v>
      </c>
      <c r="D4" s="12" t="s">
        <v>31</v>
      </c>
      <c r="E4" s="33"/>
      <c r="F4" s="35"/>
      <c r="G4" s="13"/>
      <c r="H4" s="12" t="s">
        <v>30</v>
      </c>
      <c r="I4" s="12" t="s">
        <v>31</v>
      </c>
      <c r="J4" s="12" t="s">
        <v>33</v>
      </c>
      <c r="K4" s="13"/>
      <c r="L4" s="12" t="s">
        <v>30</v>
      </c>
      <c r="M4" s="12" t="s">
        <v>37</v>
      </c>
      <c r="N4" s="29" t="s">
        <v>39</v>
      </c>
    </row>
    <row r="5" spans="1:14" s="8" customFormat="1" ht="31.5" customHeight="1">
      <c r="A5" s="14" t="s">
        <v>0</v>
      </c>
      <c r="B5" s="26">
        <f>C5+D5</f>
        <v>1725</v>
      </c>
      <c r="C5" s="15">
        <v>809</v>
      </c>
      <c r="D5" s="15">
        <v>916</v>
      </c>
      <c r="E5" s="15">
        <v>1736</v>
      </c>
      <c r="F5" s="16">
        <f>(B5-E5)/E5</f>
        <v>-0.006336405529953917</v>
      </c>
      <c r="G5" s="15">
        <f>H5+I5</f>
        <v>552</v>
      </c>
      <c r="H5" s="15">
        <v>236</v>
      </c>
      <c r="I5" s="15">
        <v>316</v>
      </c>
      <c r="J5" s="16">
        <f>G5/B5</f>
        <v>0.32</v>
      </c>
      <c r="K5" s="15">
        <f>L5+M5</f>
        <v>193</v>
      </c>
      <c r="L5" s="15">
        <v>100</v>
      </c>
      <c r="M5" s="15">
        <v>93</v>
      </c>
      <c r="N5" s="16">
        <f>K5/B5</f>
        <v>0.11188405797101449</v>
      </c>
    </row>
    <row r="6" spans="1:14" s="8" customFormat="1" ht="31.5" customHeight="1">
      <c r="A6" s="17" t="s">
        <v>4</v>
      </c>
      <c r="B6" s="27">
        <f aca="true" t="shared" si="0" ref="B6:B29">C6+D6</f>
        <v>4373</v>
      </c>
      <c r="C6" s="18">
        <v>2210</v>
      </c>
      <c r="D6" s="18">
        <v>2163</v>
      </c>
      <c r="E6" s="18">
        <v>4326</v>
      </c>
      <c r="F6" s="19">
        <f aca="true" t="shared" si="1" ref="F6:F30">(B6-E6)/E6</f>
        <v>0.010864539990753583</v>
      </c>
      <c r="G6" s="18">
        <f aca="true" t="shared" si="2" ref="G6:G29">H6+I6</f>
        <v>1035</v>
      </c>
      <c r="H6" s="18">
        <v>470</v>
      </c>
      <c r="I6" s="18">
        <v>565</v>
      </c>
      <c r="J6" s="19">
        <f aca="true" t="shared" si="3" ref="J6:J30">G6/B6</f>
        <v>0.2366796249714155</v>
      </c>
      <c r="K6" s="18">
        <f aca="true" t="shared" si="4" ref="K6:K29">L6+M6</f>
        <v>542</v>
      </c>
      <c r="L6" s="18">
        <v>280</v>
      </c>
      <c r="M6" s="18">
        <v>262</v>
      </c>
      <c r="N6" s="19">
        <f aca="true" t="shared" si="5" ref="N6:N30">K6/B6</f>
        <v>0.1239423736565287</v>
      </c>
    </row>
    <row r="7" spans="1:14" s="8" customFormat="1" ht="31.5" customHeight="1">
      <c r="A7" s="17" t="s">
        <v>5</v>
      </c>
      <c r="B7" s="27">
        <f t="shared" si="0"/>
        <v>7725</v>
      </c>
      <c r="C7" s="18">
        <v>3895</v>
      </c>
      <c r="D7" s="18">
        <v>3830</v>
      </c>
      <c r="E7" s="18">
        <v>7637</v>
      </c>
      <c r="F7" s="19">
        <f t="shared" si="1"/>
        <v>0.011522849286368993</v>
      </c>
      <c r="G7" s="18">
        <f t="shared" si="2"/>
        <v>1043</v>
      </c>
      <c r="H7" s="18">
        <v>506</v>
      </c>
      <c r="I7" s="18">
        <v>537</v>
      </c>
      <c r="J7" s="19">
        <f t="shared" si="3"/>
        <v>0.13501618122977346</v>
      </c>
      <c r="K7" s="18">
        <f t="shared" si="4"/>
        <v>1524</v>
      </c>
      <c r="L7" s="18">
        <v>736</v>
      </c>
      <c r="M7" s="18">
        <v>788</v>
      </c>
      <c r="N7" s="19">
        <f t="shared" si="5"/>
        <v>0.19728155339805825</v>
      </c>
    </row>
    <row r="8" spans="1:14" s="8" customFormat="1" ht="31.5" customHeight="1">
      <c r="A8" s="17" t="s">
        <v>6</v>
      </c>
      <c r="B8" s="27">
        <f t="shared" si="0"/>
        <v>6401</v>
      </c>
      <c r="C8" s="18">
        <v>3298</v>
      </c>
      <c r="D8" s="18">
        <v>3103</v>
      </c>
      <c r="E8" s="18">
        <v>6273</v>
      </c>
      <c r="F8" s="19">
        <f t="shared" si="1"/>
        <v>0.020404909931452254</v>
      </c>
      <c r="G8" s="18">
        <f t="shared" si="2"/>
        <v>1187</v>
      </c>
      <c r="H8" s="18">
        <v>541</v>
      </c>
      <c r="I8" s="18">
        <v>646</v>
      </c>
      <c r="J8" s="19">
        <f t="shared" si="3"/>
        <v>0.18543977503515074</v>
      </c>
      <c r="K8" s="18">
        <f t="shared" si="4"/>
        <v>1052</v>
      </c>
      <c r="L8" s="18">
        <v>500</v>
      </c>
      <c r="M8" s="18">
        <v>552</v>
      </c>
      <c r="N8" s="19">
        <f t="shared" si="5"/>
        <v>0.16434932041868458</v>
      </c>
    </row>
    <row r="9" spans="1:14" s="8" customFormat="1" ht="31.5" customHeight="1">
      <c r="A9" s="17" t="s">
        <v>7</v>
      </c>
      <c r="B9" s="27">
        <f t="shared" si="0"/>
        <v>2362</v>
      </c>
      <c r="C9" s="18">
        <v>1152</v>
      </c>
      <c r="D9" s="18">
        <v>1210</v>
      </c>
      <c r="E9" s="18">
        <v>2400</v>
      </c>
      <c r="F9" s="19">
        <f t="shared" si="1"/>
        <v>-0.015833333333333335</v>
      </c>
      <c r="G9" s="18">
        <f t="shared" si="2"/>
        <v>767</v>
      </c>
      <c r="H9" s="18">
        <v>317</v>
      </c>
      <c r="I9" s="18">
        <v>450</v>
      </c>
      <c r="J9" s="19">
        <f t="shared" si="3"/>
        <v>0.3247248094834886</v>
      </c>
      <c r="K9" s="18">
        <f t="shared" si="4"/>
        <v>268</v>
      </c>
      <c r="L9" s="18">
        <v>123</v>
      </c>
      <c r="M9" s="18">
        <v>145</v>
      </c>
      <c r="N9" s="19">
        <f t="shared" si="5"/>
        <v>0.11346316680779</v>
      </c>
    </row>
    <row r="10" spans="1:14" s="8" customFormat="1" ht="31.5" customHeight="1">
      <c r="A10" s="17" t="s">
        <v>8</v>
      </c>
      <c r="B10" s="27">
        <f t="shared" si="0"/>
        <v>858</v>
      </c>
      <c r="C10" s="18">
        <v>405</v>
      </c>
      <c r="D10" s="18">
        <v>453</v>
      </c>
      <c r="E10" s="18">
        <v>864</v>
      </c>
      <c r="F10" s="19">
        <f t="shared" si="1"/>
        <v>-0.006944444444444444</v>
      </c>
      <c r="G10" s="18">
        <f t="shared" si="2"/>
        <v>305</v>
      </c>
      <c r="H10" s="18">
        <v>111</v>
      </c>
      <c r="I10" s="18">
        <v>194</v>
      </c>
      <c r="J10" s="19">
        <f t="shared" si="3"/>
        <v>0.3554778554778555</v>
      </c>
      <c r="K10" s="18">
        <f t="shared" si="4"/>
        <v>86</v>
      </c>
      <c r="L10" s="18">
        <v>41</v>
      </c>
      <c r="M10" s="18">
        <v>45</v>
      </c>
      <c r="N10" s="19">
        <f t="shared" si="5"/>
        <v>0.10023310023310024</v>
      </c>
    </row>
    <row r="11" spans="1:14" s="8" customFormat="1" ht="31.5" customHeight="1">
      <c r="A11" s="17" t="s">
        <v>9</v>
      </c>
      <c r="B11" s="27">
        <f t="shared" si="0"/>
        <v>3281</v>
      </c>
      <c r="C11" s="18">
        <v>1707</v>
      </c>
      <c r="D11" s="18">
        <v>1574</v>
      </c>
      <c r="E11" s="18">
        <v>3150</v>
      </c>
      <c r="F11" s="19">
        <f t="shared" si="1"/>
        <v>0.04158730158730159</v>
      </c>
      <c r="G11" s="18">
        <f t="shared" si="2"/>
        <v>686</v>
      </c>
      <c r="H11" s="18">
        <v>302</v>
      </c>
      <c r="I11" s="18">
        <v>384</v>
      </c>
      <c r="J11" s="19">
        <f t="shared" si="3"/>
        <v>0.20908259676927765</v>
      </c>
      <c r="K11" s="18">
        <f t="shared" si="4"/>
        <v>398</v>
      </c>
      <c r="L11" s="18">
        <v>197</v>
      </c>
      <c r="M11" s="18">
        <v>201</v>
      </c>
      <c r="N11" s="19">
        <f t="shared" si="5"/>
        <v>0.12130448034135934</v>
      </c>
    </row>
    <row r="12" spans="1:14" s="8" customFormat="1" ht="31.5" customHeight="1">
      <c r="A12" s="17" t="s">
        <v>10</v>
      </c>
      <c r="B12" s="27">
        <f t="shared" si="0"/>
        <v>2013</v>
      </c>
      <c r="C12" s="18">
        <v>1056</v>
      </c>
      <c r="D12" s="18">
        <v>957</v>
      </c>
      <c r="E12" s="18">
        <v>2017</v>
      </c>
      <c r="F12" s="19">
        <f t="shared" si="1"/>
        <v>-0.0019831432821021317</v>
      </c>
      <c r="G12" s="18">
        <f t="shared" si="2"/>
        <v>587</v>
      </c>
      <c r="H12" s="18">
        <v>261</v>
      </c>
      <c r="I12" s="18">
        <v>326</v>
      </c>
      <c r="J12" s="19">
        <f t="shared" si="3"/>
        <v>0.2916045702930949</v>
      </c>
      <c r="K12" s="18">
        <f t="shared" si="4"/>
        <v>230</v>
      </c>
      <c r="L12" s="18">
        <v>120</v>
      </c>
      <c r="M12" s="18">
        <v>110</v>
      </c>
      <c r="N12" s="19">
        <f t="shared" si="5"/>
        <v>0.11425732737208147</v>
      </c>
    </row>
    <row r="13" spans="1:14" s="8" customFormat="1" ht="31.5" customHeight="1">
      <c r="A13" s="17" t="s">
        <v>11</v>
      </c>
      <c r="B13" s="27">
        <f t="shared" si="0"/>
        <v>795</v>
      </c>
      <c r="C13" s="18">
        <v>361</v>
      </c>
      <c r="D13" s="18">
        <v>434</v>
      </c>
      <c r="E13" s="18">
        <v>785</v>
      </c>
      <c r="F13" s="19">
        <f t="shared" si="1"/>
        <v>0.012738853503184714</v>
      </c>
      <c r="G13" s="18">
        <f t="shared" si="2"/>
        <v>234</v>
      </c>
      <c r="H13" s="18">
        <v>91</v>
      </c>
      <c r="I13" s="18">
        <v>143</v>
      </c>
      <c r="J13" s="19">
        <f t="shared" si="3"/>
        <v>0.2943396226415094</v>
      </c>
      <c r="K13" s="18">
        <f t="shared" si="4"/>
        <v>102</v>
      </c>
      <c r="L13" s="18">
        <v>49</v>
      </c>
      <c r="M13" s="18">
        <v>53</v>
      </c>
      <c r="N13" s="19">
        <f t="shared" si="5"/>
        <v>0.12830188679245283</v>
      </c>
    </row>
    <row r="14" spans="1:14" s="8" customFormat="1" ht="31.5" customHeight="1">
      <c r="A14" s="17" t="s">
        <v>12</v>
      </c>
      <c r="B14" s="27">
        <f t="shared" si="0"/>
        <v>687</v>
      </c>
      <c r="C14" s="18">
        <v>311</v>
      </c>
      <c r="D14" s="18">
        <v>376</v>
      </c>
      <c r="E14" s="18">
        <v>695</v>
      </c>
      <c r="F14" s="19">
        <f t="shared" si="1"/>
        <v>-0.011510791366906475</v>
      </c>
      <c r="G14" s="18">
        <f t="shared" si="2"/>
        <v>284</v>
      </c>
      <c r="H14" s="18">
        <v>118</v>
      </c>
      <c r="I14" s="18">
        <v>166</v>
      </c>
      <c r="J14" s="19">
        <f t="shared" si="3"/>
        <v>0.413391557496361</v>
      </c>
      <c r="K14" s="18">
        <f t="shared" si="4"/>
        <v>72</v>
      </c>
      <c r="L14" s="18">
        <v>38</v>
      </c>
      <c r="M14" s="18">
        <v>34</v>
      </c>
      <c r="N14" s="19">
        <f t="shared" si="5"/>
        <v>0.10480349344978165</v>
      </c>
    </row>
    <row r="15" spans="1:14" s="8" customFormat="1" ht="31.5" customHeight="1">
      <c r="A15" s="17" t="s">
        <v>13</v>
      </c>
      <c r="B15" s="27">
        <f t="shared" si="0"/>
        <v>3524</v>
      </c>
      <c r="C15" s="18">
        <v>1765</v>
      </c>
      <c r="D15" s="18">
        <v>1759</v>
      </c>
      <c r="E15" s="18">
        <v>3489</v>
      </c>
      <c r="F15" s="19">
        <f t="shared" si="1"/>
        <v>0.01003152765835483</v>
      </c>
      <c r="G15" s="18">
        <f t="shared" si="2"/>
        <v>661</v>
      </c>
      <c r="H15" s="18">
        <v>304</v>
      </c>
      <c r="I15" s="18">
        <v>357</v>
      </c>
      <c r="J15" s="19">
        <f t="shared" si="3"/>
        <v>0.18757094211123723</v>
      </c>
      <c r="K15" s="18">
        <f t="shared" si="4"/>
        <v>659</v>
      </c>
      <c r="L15" s="18">
        <v>317</v>
      </c>
      <c r="M15" s="18">
        <v>342</v>
      </c>
      <c r="N15" s="19">
        <f t="shared" si="5"/>
        <v>0.18700340522133937</v>
      </c>
    </row>
    <row r="16" spans="1:14" s="8" customFormat="1" ht="31.5" customHeight="1">
      <c r="A16" s="17" t="s">
        <v>14</v>
      </c>
      <c r="B16" s="27">
        <f t="shared" si="0"/>
        <v>818</v>
      </c>
      <c r="C16" s="18">
        <v>404</v>
      </c>
      <c r="D16" s="18">
        <v>414</v>
      </c>
      <c r="E16" s="18">
        <v>815</v>
      </c>
      <c r="F16" s="19">
        <f t="shared" si="1"/>
        <v>0.0036809815950920245</v>
      </c>
      <c r="G16" s="18">
        <f t="shared" si="2"/>
        <v>185</v>
      </c>
      <c r="H16" s="18">
        <v>77</v>
      </c>
      <c r="I16" s="18">
        <v>108</v>
      </c>
      <c r="J16" s="19">
        <f t="shared" si="3"/>
        <v>0.22616136919315402</v>
      </c>
      <c r="K16" s="18">
        <f t="shared" si="4"/>
        <v>111</v>
      </c>
      <c r="L16" s="18">
        <v>65</v>
      </c>
      <c r="M16" s="18">
        <v>46</v>
      </c>
      <c r="N16" s="19">
        <f t="shared" si="5"/>
        <v>0.1356968215158924</v>
      </c>
    </row>
    <row r="17" spans="1:14" s="8" customFormat="1" ht="31.5" customHeight="1">
      <c r="A17" s="17" t="s">
        <v>15</v>
      </c>
      <c r="B17" s="27">
        <f t="shared" si="0"/>
        <v>1862</v>
      </c>
      <c r="C17" s="18">
        <v>914</v>
      </c>
      <c r="D17" s="18">
        <v>948</v>
      </c>
      <c r="E17" s="18">
        <v>1889</v>
      </c>
      <c r="F17" s="19">
        <f t="shared" si="1"/>
        <v>-0.014293276866066702</v>
      </c>
      <c r="G17" s="18">
        <f t="shared" si="2"/>
        <v>592</v>
      </c>
      <c r="H17" s="18">
        <v>254</v>
      </c>
      <c r="I17" s="18">
        <v>338</v>
      </c>
      <c r="J17" s="19">
        <f t="shared" si="3"/>
        <v>0.317937701396348</v>
      </c>
      <c r="K17" s="18">
        <f t="shared" si="4"/>
        <v>221</v>
      </c>
      <c r="L17" s="18">
        <v>108</v>
      </c>
      <c r="M17" s="18">
        <v>113</v>
      </c>
      <c r="N17" s="19">
        <f t="shared" si="5"/>
        <v>0.11868958109559613</v>
      </c>
    </row>
    <row r="18" spans="1:14" s="8" customFormat="1" ht="31.5" customHeight="1">
      <c r="A18" s="17" t="s">
        <v>16</v>
      </c>
      <c r="B18" s="27">
        <f t="shared" si="0"/>
        <v>1236</v>
      </c>
      <c r="C18" s="18">
        <v>605</v>
      </c>
      <c r="D18" s="18">
        <v>631</v>
      </c>
      <c r="E18" s="18">
        <v>1251</v>
      </c>
      <c r="F18" s="19">
        <f t="shared" si="1"/>
        <v>-0.011990407673860911</v>
      </c>
      <c r="G18" s="18">
        <f t="shared" si="2"/>
        <v>338</v>
      </c>
      <c r="H18" s="18">
        <v>145</v>
      </c>
      <c r="I18" s="18">
        <v>193</v>
      </c>
      <c r="J18" s="19">
        <f t="shared" si="3"/>
        <v>0.27346278317152106</v>
      </c>
      <c r="K18" s="18">
        <f t="shared" si="4"/>
        <v>176</v>
      </c>
      <c r="L18" s="18">
        <v>90</v>
      </c>
      <c r="M18" s="18">
        <v>86</v>
      </c>
      <c r="N18" s="19">
        <f t="shared" si="5"/>
        <v>0.1423948220064725</v>
      </c>
    </row>
    <row r="19" spans="1:14" s="8" customFormat="1" ht="31.5" customHeight="1">
      <c r="A19" s="17" t="s">
        <v>17</v>
      </c>
      <c r="B19" s="27">
        <f t="shared" si="0"/>
        <v>3025</v>
      </c>
      <c r="C19" s="18">
        <v>1526</v>
      </c>
      <c r="D19" s="18">
        <v>1499</v>
      </c>
      <c r="E19" s="18">
        <v>3022</v>
      </c>
      <c r="F19" s="19">
        <f t="shared" si="1"/>
        <v>0.0009927200529450694</v>
      </c>
      <c r="G19" s="18">
        <f t="shared" si="2"/>
        <v>759</v>
      </c>
      <c r="H19" s="18">
        <v>336</v>
      </c>
      <c r="I19" s="18">
        <v>423</v>
      </c>
      <c r="J19" s="19">
        <f t="shared" si="3"/>
        <v>0.2509090909090909</v>
      </c>
      <c r="K19" s="18">
        <f t="shared" si="4"/>
        <v>380</v>
      </c>
      <c r="L19" s="18">
        <v>188</v>
      </c>
      <c r="M19" s="18">
        <v>192</v>
      </c>
      <c r="N19" s="19">
        <f t="shared" si="5"/>
        <v>0.1256198347107438</v>
      </c>
    </row>
    <row r="20" spans="1:14" s="8" customFormat="1" ht="31.5" customHeight="1">
      <c r="A20" s="17" t="s">
        <v>18</v>
      </c>
      <c r="B20" s="27">
        <f t="shared" si="0"/>
        <v>1631</v>
      </c>
      <c r="C20" s="18">
        <v>811</v>
      </c>
      <c r="D20" s="18">
        <v>820</v>
      </c>
      <c r="E20" s="18">
        <v>1641</v>
      </c>
      <c r="F20" s="19">
        <f t="shared" si="1"/>
        <v>-0.006093845216331505</v>
      </c>
      <c r="G20" s="18">
        <f t="shared" si="2"/>
        <v>483</v>
      </c>
      <c r="H20" s="18">
        <v>220</v>
      </c>
      <c r="I20" s="18">
        <v>263</v>
      </c>
      <c r="J20" s="19">
        <f t="shared" si="3"/>
        <v>0.296137339055794</v>
      </c>
      <c r="K20" s="18">
        <f t="shared" si="4"/>
        <v>184</v>
      </c>
      <c r="L20" s="18">
        <v>85</v>
      </c>
      <c r="M20" s="18">
        <v>99</v>
      </c>
      <c r="N20" s="19">
        <f t="shared" si="5"/>
        <v>0.11281422440220723</v>
      </c>
    </row>
    <row r="21" spans="1:14" s="8" customFormat="1" ht="31.5" customHeight="1">
      <c r="A21" s="17" t="s">
        <v>19</v>
      </c>
      <c r="B21" s="27">
        <f t="shared" si="0"/>
        <v>746</v>
      </c>
      <c r="C21" s="18">
        <v>360</v>
      </c>
      <c r="D21" s="18">
        <v>386</v>
      </c>
      <c r="E21" s="18">
        <v>751</v>
      </c>
      <c r="F21" s="19">
        <f t="shared" si="1"/>
        <v>-0.006657789613848202</v>
      </c>
      <c r="G21" s="18">
        <f t="shared" si="2"/>
        <v>223</v>
      </c>
      <c r="H21" s="18">
        <v>105</v>
      </c>
      <c r="I21" s="18">
        <v>118</v>
      </c>
      <c r="J21" s="19">
        <f t="shared" si="3"/>
        <v>0.29892761394101874</v>
      </c>
      <c r="K21" s="18">
        <f t="shared" si="4"/>
        <v>78</v>
      </c>
      <c r="L21" s="18">
        <v>46</v>
      </c>
      <c r="M21" s="18">
        <v>32</v>
      </c>
      <c r="N21" s="19">
        <f t="shared" si="5"/>
        <v>0.10455764075067024</v>
      </c>
    </row>
    <row r="22" spans="1:14" s="8" customFormat="1" ht="31.5" customHeight="1">
      <c r="A22" s="17" t="s">
        <v>20</v>
      </c>
      <c r="B22" s="27">
        <f t="shared" si="0"/>
        <v>947</v>
      </c>
      <c r="C22" s="18">
        <v>463</v>
      </c>
      <c r="D22" s="18">
        <v>484</v>
      </c>
      <c r="E22" s="18">
        <v>968</v>
      </c>
      <c r="F22" s="19">
        <f t="shared" si="1"/>
        <v>-0.02169421487603306</v>
      </c>
      <c r="G22" s="18">
        <f t="shared" si="2"/>
        <v>277</v>
      </c>
      <c r="H22" s="18">
        <v>118</v>
      </c>
      <c r="I22" s="18">
        <v>159</v>
      </c>
      <c r="J22" s="19">
        <f t="shared" si="3"/>
        <v>0.2925026399155227</v>
      </c>
      <c r="K22" s="18">
        <f t="shared" si="4"/>
        <v>114</v>
      </c>
      <c r="L22" s="18">
        <v>56</v>
      </c>
      <c r="M22" s="18">
        <v>58</v>
      </c>
      <c r="N22" s="19">
        <f t="shared" si="5"/>
        <v>0.12038014783526928</v>
      </c>
    </row>
    <row r="23" spans="1:14" s="8" customFormat="1" ht="31.5" customHeight="1">
      <c r="A23" s="17" t="s">
        <v>21</v>
      </c>
      <c r="B23" s="27">
        <f t="shared" si="0"/>
        <v>1106</v>
      </c>
      <c r="C23" s="18">
        <v>565</v>
      </c>
      <c r="D23" s="18">
        <v>541</v>
      </c>
      <c r="E23" s="18">
        <v>1125</v>
      </c>
      <c r="F23" s="19">
        <f t="shared" si="1"/>
        <v>-0.016888888888888887</v>
      </c>
      <c r="G23" s="18">
        <f t="shared" si="2"/>
        <v>365</v>
      </c>
      <c r="H23" s="18">
        <v>163</v>
      </c>
      <c r="I23" s="18">
        <v>202</v>
      </c>
      <c r="J23" s="19">
        <f t="shared" si="3"/>
        <v>0.33001808318264014</v>
      </c>
      <c r="K23" s="18">
        <f t="shared" si="4"/>
        <v>130</v>
      </c>
      <c r="L23" s="18">
        <v>57</v>
      </c>
      <c r="M23" s="18">
        <v>73</v>
      </c>
      <c r="N23" s="19">
        <f t="shared" si="5"/>
        <v>0.11754068716094032</v>
      </c>
    </row>
    <row r="24" spans="1:14" s="8" customFormat="1" ht="31.5" customHeight="1">
      <c r="A24" s="17" t="s">
        <v>22</v>
      </c>
      <c r="B24" s="27">
        <f t="shared" si="0"/>
        <v>550</v>
      </c>
      <c r="C24" s="18">
        <v>266</v>
      </c>
      <c r="D24" s="18">
        <v>284</v>
      </c>
      <c r="E24" s="18">
        <v>564</v>
      </c>
      <c r="F24" s="19">
        <f t="shared" si="1"/>
        <v>-0.024822695035460994</v>
      </c>
      <c r="G24" s="18">
        <f t="shared" si="2"/>
        <v>203</v>
      </c>
      <c r="H24" s="18">
        <v>84</v>
      </c>
      <c r="I24" s="18">
        <v>119</v>
      </c>
      <c r="J24" s="19">
        <f t="shared" si="3"/>
        <v>0.3690909090909091</v>
      </c>
      <c r="K24" s="18">
        <f t="shared" si="4"/>
        <v>44</v>
      </c>
      <c r="L24" s="18">
        <v>20</v>
      </c>
      <c r="M24" s="18">
        <v>24</v>
      </c>
      <c r="N24" s="19">
        <f t="shared" si="5"/>
        <v>0.08</v>
      </c>
    </row>
    <row r="25" spans="1:14" s="8" customFormat="1" ht="31.5" customHeight="1">
      <c r="A25" s="17" t="s">
        <v>23</v>
      </c>
      <c r="B25" s="27">
        <f t="shared" si="0"/>
        <v>1269</v>
      </c>
      <c r="C25" s="18">
        <v>667</v>
      </c>
      <c r="D25" s="18">
        <v>602</v>
      </c>
      <c r="E25" s="18">
        <v>1243</v>
      </c>
      <c r="F25" s="19">
        <f t="shared" si="1"/>
        <v>0.02091713596138375</v>
      </c>
      <c r="G25" s="18">
        <f t="shared" si="2"/>
        <v>295</v>
      </c>
      <c r="H25" s="18">
        <v>137</v>
      </c>
      <c r="I25" s="18">
        <v>158</v>
      </c>
      <c r="J25" s="19">
        <f t="shared" si="3"/>
        <v>0.23246650906225375</v>
      </c>
      <c r="K25" s="18">
        <f t="shared" si="4"/>
        <v>165</v>
      </c>
      <c r="L25" s="18">
        <v>78</v>
      </c>
      <c r="M25" s="18">
        <v>87</v>
      </c>
      <c r="N25" s="19">
        <f t="shared" si="5"/>
        <v>0.13002364066193853</v>
      </c>
    </row>
    <row r="26" spans="1:14" s="8" customFormat="1" ht="31.5" customHeight="1">
      <c r="A26" s="17" t="s">
        <v>24</v>
      </c>
      <c r="B26" s="27">
        <f t="shared" si="0"/>
        <v>832</v>
      </c>
      <c r="C26" s="18">
        <v>415</v>
      </c>
      <c r="D26" s="18">
        <v>417</v>
      </c>
      <c r="E26" s="18">
        <v>839</v>
      </c>
      <c r="F26" s="19">
        <f t="shared" si="1"/>
        <v>-0.00834326579261025</v>
      </c>
      <c r="G26" s="18">
        <f t="shared" si="2"/>
        <v>203</v>
      </c>
      <c r="H26" s="18">
        <v>93</v>
      </c>
      <c r="I26" s="18">
        <v>110</v>
      </c>
      <c r="J26" s="19">
        <f t="shared" si="3"/>
        <v>0.2439903846153846</v>
      </c>
      <c r="K26" s="18">
        <f t="shared" si="4"/>
        <v>88</v>
      </c>
      <c r="L26" s="18">
        <v>46</v>
      </c>
      <c r="M26" s="18">
        <v>42</v>
      </c>
      <c r="N26" s="19">
        <f t="shared" si="5"/>
        <v>0.10576923076923077</v>
      </c>
    </row>
    <row r="27" spans="1:14" s="8" customFormat="1" ht="31.5" customHeight="1">
      <c r="A27" s="17" t="s">
        <v>25</v>
      </c>
      <c r="B27" s="27">
        <f t="shared" si="0"/>
        <v>1067</v>
      </c>
      <c r="C27" s="18">
        <v>487</v>
      </c>
      <c r="D27" s="18">
        <v>580</v>
      </c>
      <c r="E27" s="18">
        <v>1077</v>
      </c>
      <c r="F27" s="19">
        <f t="shared" si="1"/>
        <v>-0.009285051067780872</v>
      </c>
      <c r="G27" s="18">
        <f t="shared" si="2"/>
        <v>397</v>
      </c>
      <c r="H27" s="18">
        <v>177</v>
      </c>
      <c r="I27" s="18">
        <v>220</v>
      </c>
      <c r="J27" s="19">
        <f t="shared" si="3"/>
        <v>0.37207122774133083</v>
      </c>
      <c r="K27" s="18">
        <f t="shared" si="4"/>
        <v>94</v>
      </c>
      <c r="L27" s="18">
        <v>51</v>
      </c>
      <c r="M27" s="18">
        <v>43</v>
      </c>
      <c r="N27" s="19">
        <f t="shared" si="5"/>
        <v>0.08809746954076851</v>
      </c>
    </row>
    <row r="28" spans="1:14" s="8" customFormat="1" ht="31.5" customHeight="1">
      <c r="A28" s="17" t="s">
        <v>26</v>
      </c>
      <c r="B28" s="27">
        <f t="shared" si="0"/>
        <v>317</v>
      </c>
      <c r="C28" s="18">
        <v>125</v>
      </c>
      <c r="D28" s="18">
        <v>192</v>
      </c>
      <c r="E28" s="18">
        <v>316</v>
      </c>
      <c r="F28" s="19">
        <f t="shared" si="1"/>
        <v>0.0031645569620253164</v>
      </c>
      <c r="G28" s="18">
        <f t="shared" si="2"/>
        <v>147</v>
      </c>
      <c r="H28" s="18">
        <v>45</v>
      </c>
      <c r="I28" s="18">
        <v>102</v>
      </c>
      <c r="J28" s="19">
        <f t="shared" si="3"/>
        <v>0.4637223974763407</v>
      </c>
      <c r="K28" s="18">
        <f t="shared" si="4"/>
        <v>15</v>
      </c>
      <c r="L28" s="18">
        <v>8</v>
      </c>
      <c r="M28" s="18">
        <v>7</v>
      </c>
      <c r="N28" s="19">
        <f t="shared" si="5"/>
        <v>0.0473186119873817</v>
      </c>
    </row>
    <row r="29" spans="1:14" s="8" customFormat="1" ht="31.5" customHeight="1">
      <c r="A29" s="20" t="s">
        <v>27</v>
      </c>
      <c r="B29" s="28">
        <f t="shared" si="0"/>
        <v>867</v>
      </c>
      <c r="C29" s="21">
        <v>425</v>
      </c>
      <c r="D29" s="21">
        <v>442</v>
      </c>
      <c r="E29" s="21">
        <v>870</v>
      </c>
      <c r="F29" s="22">
        <f t="shared" si="1"/>
        <v>-0.0034482758620689655</v>
      </c>
      <c r="G29" s="21">
        <f t="shared" si="2"/>
        <v>220</v>
      </c>
      <c r="H29" s="21">
        <v>107</v>
      </c>
      <c r="I29" s="21">
        <v>113</v>
      </c>
      <c r="J29" s="22">
        <f t="shared" si="3"/>
        <v>0.2537485582468281</v>
      </c>
      <c r="K29" s="21">
        <f t="shared" si="4"/>
        <v>102</v>
      </c>
      <c r="L29" s="21">
        <v>55</v>
      </c>
      <c r="M29" s="21">
        <v>47</v>
      </c>
      <c r="N29" s="22">
        <f t="shared" si="5"/>
        <v>0.11764705882352941</v>
      </c>
    </row>
    <row r="30" spans="1:14" s="8" customFormat="1" ht="31.5" customHeight="1">
      <c r="A30" s="12" t="s">
        <v>28</v>
      </c>
      <c r="B30" s="23">
        <f>SUM(B5:B29)</f>
        <v>50017</v>
      </c>
      <c r="C30" s="24">
        <f>SUM(C5:C29)</f>
        <v>25002</v>
      </c>
      <c r="D30" s="24">
        <f>SUM(D5:D29)</f>
        <v>25015</v>
      </c>
      <c r="E30" s="24">
        <f>SUM(E5:E29)</f>
        <v>49743</v>
      </c>
      <c r="F30" s="25">
        <f t="shared" si="1"/>
        <v>0.005508312727418934</v>
      </c>
      <c r="G30" s="24">
        <f>SUM(G5:G29)</f>
        <v>12028</v>
      </c>
      <c r="H30" s="24">
        <f>SUM(H5:H29)</f>
        <v>5318</v>
      </c>
      <c r="I30" s="24">
        <f>SUM(I5:I29)</f>
        <v>6710</v>
      </c>
      <c r="J30" s="25">
        <f t="shared" si="3"/>
        <v>0.24047823739928426</v>
      </c>
      <c r="K30" s="24">
        <f>SUM(K5:K29)</f>
        <v>7028</v>
      </c>
      <c r="L30" s="24">
        <f>SUM(L5:L29)</f>
        <v>3454</v>
      </c>
      <c r="M30" s="24">
        <f>SUM(M5:M29)</f>
        <v>3574</v>
      </c>
      <c r="N30" s="25">
        <f t="shared" si="5"/>
        <v>0.1405122258432133</v>
      </c>
    </row>
    <row r="31" spans="2:14" ht="20.25" customHeight="1">
      <c r="B31" s="3"/>
      <c r="C31" s="3"/>
      <c r="D31" s="3"/>
      <c r="E31" s="3"/>
      <c r="F31" s="3"/>
      <c r="G31" s="2"/>
      <c r="H31" s="2"/>
      <c r="I31" s="2"/>
      <c r="J31" s="4"/>
      <c r="K31" s="2"/>
      <c r="L31" s="4"/>
      <c r="M31" s="2"/>
      <c r="N31" s="4"/>
    </row>
    <row r="32" spans="2:14" ht="20.25" customHeight="1">
      <c r="B32" s="3"/>
      <c r="C32" s="3"/>
      <c r="D32" s="3"/>
      <c r="E32" s="3"/>
      <c r="F32" s="3"/>
      <c r="G32" s="2"/>
      <c r="H32" s="2"/>
      <c r="I32" s="2"/>
      <c r="J32" s="4"/>
      <c r="K32" s="2"/>
      <c r="L32" s="4"/>
      <c r="M32" s="2"/>
      <c r="N32" s="4"/>
    </row>
    <row r="33" spans="2:14" ht="20.25" customHeight="1">
      <c r="B33" s="3"/>
      <c r="C33" s="3"/>
      <c r="D33" s="3"/>
      <c r="E33" s="3"/>
      <c r="F33" s="3"/>
      <c r="G33" s="2"/>
      <c r="H33" s="2"/>
      <c r="I33" s="2"/>
      <c r="J33" s="4"/>
      <c r="K33" s="2"/>
      <c r="L33" s="4"/>
      <c r="M33" s="2"/>
      <c r="N33" s="4"/>
    </row>
  </sheetData>
  <sheetProtection/>
  <mergeCells count="7">
    <mergeCell ref="M1:N1"/>
    <mergeCell ref="E3:E4"/>
    <mergeCell ref="F3:F4"/>
    <mergeCell ref="K3:N3"/>
    <mergeCell ref="B3:D3"/>
    <mergeCell ref="B2:N2"/>
    <mergeCell ref="G3:J3"/>
  </mergeCells>
  <printOptions/>
  <pageMargins left="1.11" right="0.7086614173228347" top="0.7480314960629921" bottom="0.45" header="0.31496062992125984" footer="0.24"/>
  <pageSetup horizontalDpi="600" verticalDpi="600" orientation="landscape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2013-11-28T04:36:34Z</dcterms:modified>
  <cp:category/>
  <cp:version/>
  <cp:contentType/>
  <cp:contentStatus/>
</cp:coreProperties>
</file>